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ba\④財務\2025(R07)年度予算・報告\2025_様式（予算書）\地区協会\事業予算書報告書\"/>
    </mc:Choice>
  </mc:AlternateContent>
  <xr:revisionPtr revIDLastSave="0" documentId="13_ncr:1_{E3524DC4-F7F2-4522-BEB6-734C1D1F1FD2}" xr6:coauthVersionLast="47" xr6:coauthVersionMax="47" xr10:uidLastSave="{00000000-0000-0000-0000-000000000000}"/>
  <bookViews>
    <workbookView xWindow="4908" yWindow="312" windowWidth="17268" windowHeight="11172" tabRatio="785" xr2:uid="{A5EBA587-DBED-49AC-A028-58BD5C68B118}"/>
  </bookViews>
  <sheets>
    <sheet name="①収支予算書" sheetId="17" r:id="rId1"/>
    <sheet name="②収支報告書" sheetId="1" r:id="rId2"/>
    <sheet name="③支出明細書" sheetId="2" r:id="rId3"/>
    <sheet name="④活動報告書" sheetId="6" r:id="rId4"/>
    <sheet name="支出明細集計_リスト" sheetId="12" state="hidden" r:id="rId5"/>
    <sheet name="①収支予算書（A4縦2頁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①収支予算書!$A$5:$AD$19</definedName>
    <definedName name="_xlnm._FilterDatabase" localSheetId="5" hidden="1">'①収支予算書（A4縦2頁印刷用）'!$A$5:$AD$19</definedName>
    <definedName name="_xlnm.Print_Area" localSheetId="6">'(別紙1) 2025年度対象経費基準【基盤強化推進費・事業】'!$A$1:$AW$7</definedName>
    <definedName name="_xlnm.Print_Area" localSheetId="0">①収支予算書!$A$1:$BD$74</definedName>
    <definedName name="_xlnm.Print_Area" localSheetId="5">'①収支予算書（A4縦2頁印刷用）'!$A$1:$BD$74</definedName>
    <definedName name="_xlnm.Print_Area" localSheetId="1">②収支報告書!$A$1:$AD$50</definedName>
    <definedName name="_xlnm.Print_Area" localSheetId="2">③支出明細書!$A$1:$H$126</definedName>
    <definedName name="_xlnm.Print_Area" localSheetId="3">④活動報告書!$A$1:$V$78</definedName>
    <definedName name="Z_C3470CC4_D0F0_4B7F_8446_B235CFA777F2_.wvu.Cols" localSheetId="2" hidden="1">支出明細集計_リスト!$G:$G</definedName>
    <definedName name="Z_C3470CC4_D0F0_4B7F_8446_B235CFA777F2_.wvu.PrintArea" localSheetId="1" hidden="1">②収支報告書!$A$1:$AD$52</definedName>
    <definedName name="Z_C3470CC4_D0F0_4B7F_8446_B235CFA777F2_.wvu.PrintArea" localSheetId="2" hidden="1">③支出明細書!$A$3:$J$126</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2" i="2" l="1"/>
  <c r="J92" i="2"/>
  <c r="I93" i="2"/>
  <c r="J93" i="2"/>
  <c r="I94" i="2"/>
  <c r="J94" i="2"/>
  <c r="I95" i="2"/>
  <c r="J95" i="2"/>
  <c r="I96" i="2"/>
  <c r="J96" i="2"/>
  <c r="I97" i="2"/>
  <c r="J97" i="2"/>
  <c r="I98" i="2"/>
  <c r="J98" i="2"/>
  <c r="I99" i="2"/>
  <c r="J99" i="2"/>
  <c r="I100" i="2"/>
  <c r="J100" i="2"/>
  <c r="I101" i="2"/>
  <c r="J101" i="2"/>
  <c r="I102" i="2"/>
  <c r="J102" i="2"/>
  <c r="I103" i="2"/>
  <c r="J103" i="2"/>
  <c r="I104" i="2"/>
  <c r="J104" i="2"/>
  <c r="I105" i="2"/>
  <c r="J105" i="2"/>
  <c r="I106" i="2"/>
  <c r="J106" i="2"/>
  <c r="I107" i="2"/>
  <c r="J107" i="2"/>
  <c r="I108" i="2"/>
  <c r="J108" i="2"/>
  <c r="I109" i="2"/>
  <c r="J109" i="2"/>
  <c r="I110" i="2"/>
  <c r="J110" i="2"/>
  <c r="I111" i="2"/>
  <c r="J111" i="2"/>
  <c r="I112" i="2"/>
  <c r="J112" i="2"/>
  <c r="I113" i="2"/>
  <c r="J113" i="2"/>
  <c r="I114" i="2"/>
  <c r="J114" i="2"/>
  <c r="I115" i="2"/>
  <c r="J115" i="2"/>
  <c r="I116" i="2"/>
  <c r="J116" i="2"/>
  <c r="I117" i="2"/>
  <c r="J117" i="2"/>
  <c r="I118" i="2"/>
  <c r="J118" i="2"/>
  <c r="I119" i="2"/>
  <c r="J119" i="2"/>
  <c r="I120" i="2"/>
  <c r="J120" i="2"/>
  <c r="I121" i="2"/>
  <c r="J121" i="2"/>
  <c r="I122" i="2"/>
  <c r="J122" i="2"/>
  <c r="I123" i="2"/>
  <c r="J123" i="2"/>
  <c r="I124" i="2"/>
  <c r="J124" i="2"/>
  <c r="I32" i="2" l="1"/>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I77" i="2"/>
  <c r="J77" i="2"/>
  <c r="I78" i="2"/>
  <c r="J78" i="2"/>
  <c r="I79" i="2"/>
  <c r="J79" i="2"/>
  <c r="I80" i="2"/>
  <c r="J80" i="2"/>
  <c r="I81" i="2"/>
  <c r="J81" i="2"/>
  <c r="I82" i="2"/>
  <c r="J82" i="2"/>
  <c r="I83" i="2"/>
  <c r="J83" i="2"/>
  <c r="I84" i="2"/>
  <c r="J84" i="2"/>
  <c r="I85" i="2"/>
  <c r="J85" i="2"/>
  <c r="I86" i="2"/>
  <c r="J86" i="2"/>
  <c r="I87" i="2"/>
  <c r="J87" i="2"/>
  <c r="I88" i="2"/>
  <c r="J88" i="2"/>
  <c r="I89" i="2"/>
  <c r="J89" i="2"/>
  <c r="I90" i="2"/>
  <c r="J90" i="2"/>
  <c r="I91" i="2"/>
  <c r="J91" i="2"/>
  <c r="AZ58" i="21"/>
  <c r="BA58" i="21"/>
  <c r="BB58" i="21"/>
  <c r="AZ59" i="21"/>
  <c r="BA59" i="21"/>
  <c r="BB59" i="21"/>
  <c r="AZ60" i="21"/>
  <c r="BA60" i="21"/>
  <c r="BB60" i="21"/>
  <c r="AZ61" i="21"/>
  <c r="BA61" i="21"/>
  <c r="BB61" i="21"/>
  <c r="AZ62" i="21"/>
  <c r="BA62" i="21"/>
  <c r="BB62" i="21"/>
  <c r="AZ63" i="21"/>
  <c r="BA63" i="21"/>
  <c r="BB63" i="21"/>
  <c r="AY63" i="21"/>
  <c r="AY62" i="21"/>
  <c r="AY61" i="21"/>
  <c r="AY60" i="21"/>
  <c r="AY59" i="21"/>
  <c r="AY58" i="21"/>
  <c r="AU58" i="21"/>
  <c r="AW59" i="21"/>
  <c r="AW63" i="21"/>
  <c r="AW62" i="21"/>
  <c r="AW61" i="21"/>
  <c r="AW60"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T50" i="21"/>
  <c r="AT51" i="21"/>
  <c r="AT52" i="21"/>
  <c r="AT53" i="21"/>
  <c r="AT54" i="21"/>
  <c r="AT55" i="21"/>
  <c r="AU55" i="21"/>
  <c r="AU54" i="21"/>
  <c r="AU53" i="21"/>
  <c r="AU52" i="21"/>
  <c r="AU51" i="21"/>
  <c r="AU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Z50" i="21"/>
  <c r="BA50" i="21"/>
  <c r="BB50" i="21"/>
  <c r="AY50" i="21"/>
  <c r="AX50" i="21"/>
  <c r="AV50" i="21"/>
  <c r="AV51" i="21"/>
  <c r="AV52" i="21"/>
  <c r="AV53" i="21"/>
  <c r="AV54" i="21"/>
  <c r="AV55" i="21"/>
  <c r="AH63" i="17"/>
  <c r="AH62" i="17"/>
  <c r="AH61" i="17"/>
  <c r="AH60" i="17"/>
  <c r="AH59" i="17"/>
  <c r="AX63" i="17"/>
  <c r="AX63" i="21" s="1"/>
  <c r="AX62" i="17"/>
  <c r="AX62" i="21" s="1"/>
  <c r="AX61" i="17"/>
  <c r="AX61" i="21" s="1"/>
  <c r="AX60" i="17"/>
  <c r="AX60" i="21" s="1"/>
  <c r="AX59" i="17"/>
  <c r="AX59" i="21" s="1"/>
  <c r="AV60" i="17"/>
  <c r="AV60" i="21" s="1"/>
  <c r="AV61" i="17"/>
  <c r="AV61" i="21" s="1"/>
  <c r="AV62" i="17"/>
  <c r="AV62" i="21" s="1"/>
  <c r="AV63" i="17"/>
  <c r="AV63" i="21" s="1"/>
  <c r="AV59" i="17"/>
  <c r="AV59" i="21" s="1"/>
  <c r="AW55" i="17"/>
  <c r="Y49" i="17" s="1"/>
  <c r="AW54" i="17"/>
  <c r="Y48" i="17" s="1"/>
  <c r="AW53" i="17"/>
  <c r="Y47" i="17" s="1"/>
  <c r="AW52" i="17"/>
  <c r="Y46" i="17" s="1"/>
  <c r="AW51" i="17"/>
  <c r="Y45" i="17" s="1"/>
  <c r="AL55" i="17"/>
  <c r="AL54" i="17"/>
  <c r="AL53" i="17"/>
  <c r="AL52" i="17"/>
  <c r="AL51" i="17"/>
  <c r="AL51" i="21" s="1"/>
  <c r="AW51" i="21" l="1"/>
  <c r="AW53" i="21"/>
  <c r="AW54" i="21"/>
  <c r="AW55" i="21"/>
  <c r="AX64" i="21"/>
  <c r="AV64" i="21"/>
  <c r="AW52" i="21"/>
  <c r="AW56" i="17"/>
  <c r="AW56" i="21"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I52" i="21"/>
  <c r="AJ52" i="21"/>
  <c r="AK52" i="21"/>
  <c r="AM52" i="21"/>
  <c r="AN52" i="21"/>
  <c r="AO52" i="21"/>
  <c r="AP52" i="21"/>
  <c r="AQ52" i="21"/>
  <c r="AR52" i="21"/>
  <c r="AS52" i="21"/>
  <c r="AI53" i="21"/>
  <c r="AJ53" i="21"/>
  <c r="AK53" i="21"/>
  <c r="AM53" i="21"/>
  <c r="AN53" i="21"/>
  <c r="AO53" i="21"/>
  <c r="AP53" i="21"/>
  <c r="AQ53" i="21"/>
  <c r="AR53" i="21"/>
  <c r="AS53" i="21"/>
  <c r="AI54" i="21"/>
  <c r="AJ54" i="21"/>
  <c r="AK54" i="21"/>
  <c r="AM54" i="21"/>
  <c r="AN54" i="21"/>
  <c r="AO54" i="21"/>
  <c r="AP54" i="21"/>
  <c r="AQ54" i="21"/>
  <c r="AR54" i="21"/>
  <c r="AS54" i="21"/>
  <c r="AI55" i="21"/>
  <c r="AJ55" i="21"/>
  <c r="AK55" i="21"/>
  <c r="AM55" i="21"/>
  <c r="AN55" i="21"/>
  <c r="AO55" i="21"/>
  <c r="AP55" i="21"/>
  <c r="AQ55" i="21"/>
  <c r="AR55" i="21"/>
  <c r="AS55" i="21"/>
  <c r="AN51" i="21"/>
  <c r="AO51" i="21"/>
  <c r="AP51" i="21"/>
  <c r="AQ51" i="21"/>
  <c r="AR51" i="21"/>
  <c r="AS51" i="21"/>
  <c r="AM51" i="21"/>
  <c r="AK51" i="21"/>
  <c r="AJ51" i="21"/>
  <c r="AI51" i="21"/>
  <c r="AF52" i="21"/>
  <c r="AF69" i="21" s="1"/>
  <c r="AF53" i="21"/>
  <c r="AF70" i="21" s="1"/>
  <c r="AF54" i="21"/>
  <c r="AF71" i="21" s="1"/>
  <c r="AF55" i="21"/>
  <c r="AF72" i="21" s="1"/>
  <c r="AF51" i="21"/>
  <c r="AF59" i="21" s="1"/>
  <c r="AF45" i="2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I42" i="21"/>
  <c r="AJ42" i="21"/>
  <c r="AK42" i="21"/>
  <c r="AL42" i="21"/>
  <c r="AI43" i="21"/>
  <c r="AJ43" i="21"/>
  <c r="AK43" i="21"/>
  <c r="AL43" i="21"/>
  <c r="AI44" i="21"/>
  <c r="AJ44" i="21"/>
  <c r="AK44" i="21"/>
  <c r="AL44" i="21"/>
  <c r="AI45" i="21"/>
  <c r="AJ45" i="21"/>
  <c r="AK45" i="21"/>
  <c r="AL45" i="21"/>
  <c r="AN41" i="21"/>
  <c r="AL41" i="21"/>
  <c r="AK41" i="21"/>
  <c r="AJ41" i="21"/>
  <c r="AI41" i="21"/>
  <c r="AF42" i="21"/>
  <c r="AF43" i="21"/>
  <c r="AF44" i="21"/>
  <c r="AF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G23" i="21"/>
  <c r="D23" i="21"/>
  <c r="U29" i="21"/>
  <c r="P29" i="21"/>
  <c r="P28" i="21"/>
  <c r="J28" i="21"/>
  <c r="J29" i="21"/>
  <c r="D27" i="21"/>
  <c r="D30" i="21"/>
  <c r="D31" i="21"/>
  <c r="D32" i="21"/>
  <c r="D24" i="21"/>
  <c r="D25" i="21"/>
  <c r="D26" i="21"/>
  <c r="C16" i="21"/>
  <c r="C17" i="21"/>
  <c r="C18" i="21"/>
  <c r="C19" i="21"/>
  <c r="S15" i="21"/>
  <c r="P15" i="21"/>
  <c r="N15" i="21"/>
  <c r="L15" i="21"/>
  <c r="H15" i="21"/>
  <c r="F15" i="21"/>
  <c r="D15" i="21"/>
  <c r="C14" i="21"/>
  <c r="D11" i="21"/>
  <c r="J11" i="21"/>
  <c r="D8" i="21"/>
  <c r="L3" i="21" s="1"/>
  <c r="V5" i="21"/>
  <c r="V6" i="21"/>
  <c r="V7" i="21"/>
  <c r="V8" i="21"/>
  <c r="AF60" i="21"/>
  <c r="D10"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U8" i="2" s="1"/>
  <c r="J7" i="2"/>
  <c r="V8" i="2" s="1"/>
  <c r="I8" i="2"/>
  <c r="U10" i="2" s="1"/>
  <c r="J8" i="2"/>
  <c r="V10" i="2" s="1"/>
  <c r="T8" i="2"/>
  <c r="I9" i="2"/>
  <c r="U12" i="2" s="1"/>
  <c r="J9" i="2"/>
  <c r="V12" i="2" s="1"/>
  <c r="I10" i="2"/>
  <c r="J10" i="2"/>
  <c r="T10" i="2"/>
  <c r="I11" i="2"/>
  <c r="J11" i="2"/>
  <c r="V14" i="2" s="1"/>
  <c r="I12" i="2"/>
  <c r="U16" i="2" s="1"/>
  <c r="J12" i="2"/>
  <c r="V16" i="2" s="1"/>
  <c r="T12" i="2"/>
  <c r="I13" i="2"/>
  <c r="J13" i="2"/>
  <c r="T13" i="2"/>
  <c r="U13" i="2"/>
  <c r="V13" i="2"/>
  <c r="I14" i="2"/>
  <c r="U19" i="2" s="1"/>
  <c r="J14" i="2"/>
  <c r="V19" i="2" s="1"/>
  <c r="T14" i="2"/>
  <c r="U14" i="2"/>
  <c r="I15" i="2"/>
  <c r="J15" i="2"/>
  <c r="I16" i="2"/>
  <c r="J16" i="2"/>
  <c r="T16" i="2"/>
  <c r="I17" i="2"/>
  <c r="J17" i="2"/>
  <c r="T17" i="2"/>
  <c r="U17" i="2"/>
  <c r="V17" i="2"/>
  <c r="I18" i="2"/>
  <c r="J18" i="2"/>
  <c r="T18" i="2"/>
  <c r="I19" i="2"/>
  <c r="J19" i="2"/>
  <c r="T19" i="2"/>
  <c r="AH41" i="17"/>
  <c r="AH41" i="21" s="1"/>
  <c r="L3" i="17"/>
  <c r="D10" i="17"/>
  <c r="AL29" i="1"/>
  <c r="AL28" i="1"/>
  <c r="AL27" i="1"/>
  <c r="AL26" i="1"/>
  <c r="AJ29" i="1"/>
  <c r="AM29" i="1" s="1"/>
  <c r="AJ28" i="1"/>
  <c r="AM28" i="1" s="1"/>
  <c r="AJ27" i="1"/>
  <c r="AM27" i="1" s="1"/>
  <c r="AJ26" i="1"/>
  <c r="AM26" i="1" s="1"/>
  <c r="AF61" i="21" l="1"/>
  <c r="AF62" i="21"/>
  <c r="AF63" i="21"/>
  <c r="V6" i="2"/>
  <c r="U6" i="2"/>
  <c r="AM30" i="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17"/>
  <c r="W46" i="21" s="1"/>
  <c r="W47" i="17"/>
  <c r="W47" i="21" s="1"/>
  <c r="W48" i="17"/>
  <c r="W48" i="21" s="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H125" i="2"/>
  <c r="AH53" i="17"/>
  <c r="AH53" i="21" s="1"/>
  <c r="AH70" i="17"/>
  <c r="AM70" i="17"/>
  <c r="AH52" i="17"/>
  <c r="AH52" i="21" s="1"/>
  <c r="AL36" i="17"/>
  <c r="AL36" i="21" s="1"/>
  <c r="AJ36" i="17"/>
  <c r="AJ36" i="21" s="1"/>
  <c r="AL35" i="17"/>
  <c r="AL35" i="21" s="1"/>
  <c r="AJ35" i="17"/>
  <c r="AJ35" i="21" s="1"/>
  <c r="AL34" i="17"/>
  <c r="AL34" i="21" s="1"/>
  <c r="AJ34" i="17"/>
  <c r="AJ34" i="21" s="1"/>
  <c r="AL33" i="17"/>
  <c r="AL33" i="21" s="1"/>
  <c r="AJ33" i="17"/>
  <c r="AJ33" i="21" s="1"/>
  <c r="U47" i="17" l="1"/>
  <c r="U47" i="21" s="1"/>
  <c r="U46" i="17"/>
  <c r="U46" i="21" s="1"/>
  <c r="W65" i="17"/>
  <c r="W65" i="21" s="1"/>
  <c r="AM70" i="21"/>
  <c r="Q65" i="17"/>
  <c r="Q65" i="21" s="1"/>
  <c r="AH70" i="21"/>
  <c r="D38" i="17"/>
  <c r="D33" i="1" s="1"/>
  <c r="AM46" i="21"/>
  <c r="AH47" i="21" s="1"/>
  <c r="K65" i="17"/>
  <c r="K65" i="21" s="1"/>
  <c r="AM33" i="17"/>
  <c r="AM33" i="21" s="1"/>
  <c r="AM34" i="17"/>
  <c r="AM34" i="21" s="1"/>
  <c r="AM36" i="17"/>
  <c r="AM36" i="21" s="1"/>
  <c r="AM35" i="17"/>
  <c r="AM35" i="21" s="1"/>
  <c r="D25" i="1"/>
  <c r="D26" i="1"/>
  <c r="D27" i="1"/>
  <c r="D21" i="1"/>
  <c r="D22" i="1"/>
  <c r="D18" i="1"/>
  <c r="D38" i="21" l="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17"/>
  <c r="W45" i="21" s="1"/>
  <c r="W49" i="17"/>
  <c r="W49" i="21" s="1"/>
  <c r="U45" i="17"/>
  <c r="U45" i="21" s="1"/>
  <c r="U49" i="17"/>
  <c r="U49" i="21" s="1"/>
  <c r="U48" i="17"/>
  <c r="U48" i="21" s="1"/>
  <c r="S45" i="17"/>
  <c r="S45" i="21" s="1"/>
  <c r="AH59" i="21"/>
  <c r="S48" i="17"/>
  <c r="S48" i="21" s="1"/>
  <c r="AH62" i="21"/>
  <c r="S49" i="17"/>
  <c r="S49" i="21" s="1"/>
  <c r="AH63" i="21"/>
  <c r="Q45" i="17"/>
  <c r="Q45" i="21" s="1"/>
  <c r="Q49" i="17"/>
  <c r="Q49" i="21" s="1"/>
  <c r="AL55" i="21"/>
  <c r="Q48" i="17"/>
  <c r="Q48" i="21" s="1"/>
  <c r="AL54" i="21"/>
  <c r="AH56" i="21"/>
  <c r="AH56" i="17"/>
  <c r="AH64" i="17"/>
  <c r="AL56" i="17"/>
  <c r="AV64" i="17"/>
  <c r="AX64" i="17"/>
  <c r="G26" i="6"/>
  <c r="D14" i="1"/>
  <c r="AM72" i="17"/>
  <c r="AH72" i="17"/>
  <c r="AM71" i="17"/>
  <c r="AH71" i="17"/>
  <c r="AM69" i="17"/>
  <c r="AH69" i="17"/>
  <c r="D34" i="17"/>
  <c r="D20" i="1"/>
  <c r="D19" i="1"/>
  <c r="D11" i="1"/>
  <c r="AH65" i="17" l="1"/>
  <c r="W66" i="17"/>
  <c r="W66" i="21" s="1"/>
  <c r="AM71" i="21"/>
  <c r="W67" i="17"/>
  <c r="W67" i="21" s="1"/>
  <c r="AM72" i="21"/>
  <c r="W64" i="17"/>
  <c r="W64" i="21" s="1"/>
  <c r="AM69" i="21"/>
  <c r="AM73" i="21" s="1"/>
  <c r="Q67" i="17"/>
  <c r="Q67" i="21" s="1"/>
  <c r="AH72" i="21"/>
  <c r="Q64" i="17"/>
  <c r="Q64" i="21" s="1"/>
  <c r="AH69" i="21"/>
  <c r="Q66" i="17"/>
  <c r="AH71" i="21"/>
  <c r="D44" i="17"/>
  <c r="D44" i="21" s="1"/>
  <c r="AH64" i="21"/>
  <c r="AH65" i="21" s="1"/>
  <c r="AL56" i="21"/>
  <c r="K66" i="17"/>
  <c r="K66" i="21" s="1"/>
  <c r="Q66" i="21"/>
  <c r="D29" i="1"/>
  <c r="D34" i="21"/>
  <c r="K67" i="17"/>
  <c r="K67" i="21" s="1"/>
  <c r="K64" i="17"/>
  <c r="K64" i="21" s="1"/>
  <c r="AH73" i="17"/>
  <c r="AM73" i="17"/>
  <c r="D23" i="1"/>
  <c r="G15" i="6"/>
  <c r="AH73" i="21" l="1"/>
  <c r="AH74" i="21" s="1"/>
  <c r="D34" i="1"/>
  <c r="D64" i="17"/>
  <c r="D69" i="17" s="1"/>
  <c r="D69" i="21" s="1"/>
  <c r="AH74" i="17"/>
  <c r="D46" i="1" l="1"/>
  <c r="D64" i="2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c r="O7" i="12" a="1"/>
  <c r="C7" i="12"/>
  <c r="O6" i="12" a="1"/>
  <c r="O6" i="12" s="1"/>
  <c r="C6" i="12"/>
  <c r="O5" i="12" a="1"/>
  <c r="O5" i="12" s="1"/>
  <c r="C5" i="12"/>
  <c r="O4" i="12" a="1"/>
  <c r="O4" i="12" s="1"/>
  <c r="C4" i="12"/>
  <c r="O3" i="12"/>
  <c r="O3" i="12" a="1"/>
  <c r="O2" i="12" a="1"/>
  <c r="O2" i="12" s="1"/>
  <c r="L125" i="2"/>
  <c r="J31" i="2"/>
  <c r="I31" i="2"/>
  <c r="J30" i="2"/>
  <c r="I30" i="2"/>
  <c r="J29" i="2"/>
  <c r="I29" i="2"/>
  <c r="J28" i="2"/>
  <c r="I28" i="2"/>
  <c r="J27" i="2"/>
  <c r="I27" i="2"/>
  <c r="J26" i="2"/>
  <c r="I26" i="2"/>
  <c r="J25" i="2"/>
  <c r="I25" i="2"/>
  <c r="J24" i="2"/>
  <c r="I24" i="2"/>
  <c r="J23" i="2"/>
  <c r="I23" i="2"/>
  <c r="J22" i="2"/>
  <c r="I22" i="2"/>
  <c r="J21" i="2"/>
  <c r="I21" i="2"/>
  <c r="J20" i="2"/>
  <c r="V18" i="2" s="1"/>
  <c r="I20" i="2"/>
  <c r="U18" i="2" s="1"/>
  <c r="E21" i="12" l="1"/>
  <c r="V20" i="2"/>
  <c r="E6" i="1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D6" i="12"/>
  <c r="G34" i="1" s="1"/>
  <c r="E5" i="12"/>
  <c r="D5" i="12"/>
  <c r="E13" i="12"/>
  <c r="V4" i="2"/>
  <c r="D13" i="12"/>
  <c r="U4" i="2"/>
  <c r="E28" i="12"/>
  <c r="V24" i="2"/>
  <c r="D4" i="12"/>
  <c r="G33" i="1" s="1"/>
  <c r="U24" i="2"/>
  <c r="L126" i="2"/>
  <c r="D28" i="12"/>
  <c r="G46" i="1" s="1"/>
  <c r="J125" i="2"/>
  <c r="C31" i="12"/>
  <c r="I125" i="2"/>
  <c r="E4" i="12"/>
  <c r="G48" i="1" l="1"/>
  <c r="U27" i="2"/>
  <c r="V27" i="2"/>
  <c r="E31" i="12"/>
  <c r="D31" i="12"/>
  <c r="G50" i="1" l="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DF18CFAA-1E1A-4378-B126-BDCD98FB1F6E}">
      <text>
        <r>
          <rPr>
            <b/>
            <sz val="9"/>
            <color indexed="81"/>
            <rFont val="MS P ゴシック"/>
            <family val="3"/>
            <charset val="128"/>
          </rPr>
          <t>大会日毎のコート数は、こちらの欄に記載してください。
例：大会1日目　○コート
　　大会2日目　○コート</t>
        </r>
      </text>
    </comment>
    <comment ref="G45" authorId="0" shapeId="0" xr:uid="{24C27F91-E7ED-4DB4-98C9-C6544F09A3B0}">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02913C00-55B4-4440-9086-9F897395C0FF}">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<sst xmlns="http://schemas.openxmlformats.org/spreadsheetml/2006/main" count="996" uniqueCount="492">
  <si>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</si>
  <si>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</si>
  <si>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</si>
  <si>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</si>
  <si>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</si>
  <si>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</si>
  <si>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</si>
  <si>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</si>
  <si>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</si>
  <si>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</si>
  <si>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</si>
  <si>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</si>
  <si>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</si>
  <si>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</si>
  <si>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</si>
  <si>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</si>
  <si>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</si>
  <si>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</si>
  <si>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</si>
  <si>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</si>
  <si>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</si>
  <si>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</si>
  <si>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</si>
  <si>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</si>
  <si>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</si>
  <si>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</si>
  <si>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</si>
  <si>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</si>
  <si>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</si>
  <si>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</si>
  <si>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</si>
  <si>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</si>
  <si>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</si>
  <si>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</si>
  <si>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</si>
  <si>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</si>
  <si>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</si>
  <si>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</si>
  <si>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</si>
  <si>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</si>
  <si>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</si>
  <si>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</si>
  <si>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</si>
  <si>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</si>
  <si>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</si>
  <si>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</si>
  <si>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</si>
  <si>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</si>
  <si>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</si>
  <si>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</si>
  <si>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</si>
  <si>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</si>
  <si>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</si>
  <si>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</si>
  <si>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</si>
  <si>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</si>
  <si>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</si>
  <si>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</si>
  <si>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</si>
  <si>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</si>
  <si>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</si>
  <si>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</si>
  <si>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</si>
  <si>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</si>
  <si>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</si>
  <si>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</si>
  <si>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</si>
  <si>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</si>
  <si>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</si>
  <si>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</si>
  <si>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</si>
  <si>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</si>
  <si>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</si>
  <si>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</si>
  <si>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</si>
  <si>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</si>
  <si>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</si>
  <si>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</si>
  <si>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</si>
  <si>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</si>
  <si>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</si>
  <si>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</si>
  <si>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</si>
  <si>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</si>
  <si>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</si>
  <si>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</si>
  <si>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</si>
  <si>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</si>
  <si>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</si>
  <si>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</si>
  <si>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</si>
  <si>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</si>
  <si>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</si>
  <si>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</si>
  <si>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</si>
  <si>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</si>
  <si>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</si>
  <si>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</si>
  <si>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</si>
  <si>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</si>
  <si>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</si>
  <si>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</si>
  <si>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</si>
  <si>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</si>
  <si>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</si>
  <si>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</si>
  <si>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</si>
  <si>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</si>
  <si>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</si>
  <si>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</si>
  <si>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</si>
  <si>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</si>
  <si>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</si>
  <si>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</si>
  <si>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</si>
  <si>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</si>
  <si>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</si>
  <si>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</si>
  <si>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</si>
  <si>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</si>
  <si>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</si>
  <si>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</si>
  <si>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</si>
  <si>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</si>
  <si>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</si>
  <si>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</si>
  <si>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</si>
  <si>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</si>
  <si>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</si>
  <si>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</si>
  <si>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</si>
  <si>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</si>
  <si>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</si>
  <si>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</si>
  <si>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</si>
  <si>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</si>
  <si>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</si>
  <si>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</si>
  <si>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</si>
  <si>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</si>
  <si>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</si>
  <si>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</si>
  <si>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</si>
  <si>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</si>
  <si>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</si>
  <si>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</si>
  <si>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</si>
  <si>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</si>
  <si>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</si>
  <si>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</si>
  <si>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</si>
  <si>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</si>
  <si>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</si>
  <si>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</si>
  <si>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</si>
  <si>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</si>
  <si>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</si>
  <si>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</si>
  <si>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</si>
  <si>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</si>
  <si>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</si>
  <si>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</si>
  <si>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</si>
  <si>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</si>
  <si>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</si>
  <si>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</si>
  <si>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</si>
  <si>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</si>
  <si>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</si>
  <si>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</si>
  <si>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</si>
  <si>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</si>
  <si>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</si>
  <si>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</si>
  <si>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</si>
  <si>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</si>
  <si>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</si>
  <si>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</si>
  <si>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</si>
  <si>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</si>
  <si>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</si>
  <si>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</si>
  <si>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</si>
  <si>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</si>
  <si>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</si>
  <si>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</si>
  <si>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</si>
  <si>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</si>
  <si>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</si>
  <si>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</si>
  <si>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</si>
  <si>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</si>
  <si>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</si>
  <si>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</si>
  <si>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</si>
  <si>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</si>
  <si>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</si>
  <si>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</si>
  <si>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</si>
  <si>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</si>
  <si>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</si>
  <si>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</si>
  <si>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</si>
  <si>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</si>
  <si>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</si>
  <si>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</si>
  <si>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</si>
  <si>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</si>
  <si>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</si>
  <si>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</si>
  <si>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</si>
  <si>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</si>
  <si>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</si>
  <si>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</si>
  <si>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</si>
  <si>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</si>
  <si>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</si>
  <si>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</si>
  <si>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</si>
  <si>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</si>
  <si>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</si>
  <si>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</si>
  <si>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</si>
  <si>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</si>
  <si>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</si>
  <si>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</si>
  <si>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</si>
  <si>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</si>
  <si>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</si>
  <si>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</si>
  <si>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</si>
  <si>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</si>
  <si>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</si>
  <si>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</si>
  <si>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</si>
  <si>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</si>
  <si>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</si>
  <si>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</si>
  <si>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</si>
  <si>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</si>
  <si>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</si>
  <si>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</si>
  <si>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</si>
  <si>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</si>
  <si>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</si>
  <si>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</si>
  <si>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</si>
  <si>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</si>
  <si>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</si>
  <si>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</si>
  <si>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</si>
  <si>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</si>
  <si>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</si>
  <si>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</si>
  <si>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</si>
  <si>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</si>
  <si>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</si>
  <si>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</si>
  <si>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</si>
  <si>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</si>
  <si>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</si>
  <si>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</si>
  <si>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</si>
  <si>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</si>
  <si>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</si>
  <si>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</si>
  <si>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</si>
  <si>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</si>
  <si>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</si>
  <si>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</si>
  <si>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</si>
  <si>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札幌地区バスケットボール協会</t>
    <rPh sb="0" eb="2">
      <t>サッポロ</t>
    </rPh>
    <rPh sb="2" eb="4">
      <t>チク</t>
    </rPh>
    <rPh sb="12" eb="14">
      <t>キョウカイ</t>
    </rPh>
    <phoneticPr fontId="2"/>
  </si>
  <si>
    <t>函館地区バスケットボール協会</t>
    <rPh sb="0" eb="2">
      <t>ハコダテ</t>
    </rPh>
    <rPh sb="2" eb="4">
      <t>チク</t>
    </rPh>
    <rPh sb="12" eb="14">
      <t>キョウカイ</t>
    </rPh>
    <phoneticPr fontId="2"/>
  </si>
  <si>
    <t>北見地区バスケットボール協会</t>
    <rPh sb="0" eb="2">
      <t>キタミ</t>
    </rPh>
    <rPh sb="2" eb="4">
      <t>チク</t>
    </rPh>
    <rPh sb="12" eb="14">
      <t>キョウカイ</t>
    </rPh>
    <phoneticPr fontId="2"/>
  </si>
  <si>
    <t>釧路地区バスケットボール協会</t>
    <rPh sb="0" eb="2">
      <t>クシロ</t>
    </rPh>
    <rPh sb="2" eb="4">
      <t>チク</t>
    </rPh>
    <rPh sb="12" eb="14">
      <t>キョウカイ</t>
    </rPh>
    <phoneticPr fontId="2"/>
  </si>
  <si>
    <t>帯広地区バスケットボール協会</t>
    <rPh sb="0" eb="2">
      <t>オビヒロ</t>
    </rPh>
    <rPh sb="2" eb="4">
      <t>チク</t>
    </rPh>
    <rPh sb="12" eb="14">
      <t>キョウカイ</t>
    </rPh>
    <phoneticPr fontId="2"/>
  </si>
  <si>
    <t>旭川地区バスケットボール協会</t>
    <rPh sb="0" eb="2">
      <t>アサヒカワ</t>
    </rPh>
    <rPh sb="2" eb="4">
      <t>チク</t>
    </rPh>
    <rPh sb="12" eb="14">
      <t>キョウカイ</t>
    </rPh>
    <phoneticPr fontId="2"/>
  </si>
  <si>
    <t>小樽地区バスケットボール協会</t>
    <rPh sb="0" eb="2">
      <t>オタル</t>
    </rPh>
    <rPh sb="2" eb="4">
      <t>チク</t>
    </rPh>
    <rPh sb="12" eb="14">
      <t>キョウカイ</t>
    </rPh>
    <phoneticPr fontId="2"/>
  </si>
  <si>
    <t>苫小牧地区バスケットボール協会</t>
    <rPh sb="0" eb="3">
      <t>トマコマイ</t>
    </rPh>
    <rPh sb="3" eb="5">
      <t>チク</t>
    </rPh>
    <rPh sb="13" eb="15">
      <t>キョウカイ</t>
    </rPh>
    <phoneticPr fontId="2"/>
  </si>
  <si>
    <t>南空知地区バスケットボール協会</t>
    <rPh sb="0" eb="1">
      <t>ミナミ</t>
    </rPh>
    <rPh sb="1" eb="3">
      <t>ソラチ</t>
    </rPh>
    <rPh sb="3" eb="5">
      <t>チク</t>
    </rPh>
    <rPh sb="13" eb="15">
      <t>キョウカイ</t>
    </rPh>
    <phoneticPr fontId="2"/>
  </si>
  <si>
    <t>室蘭地区バスケットボール協会</t>
    <rPh sb="0" eb="2">
      <t>ムロラン</t>
    </rPh>
    <rPh sb="2" eb="4">
      <t>チク</t>
    </rPh>
    <rPh sb="12" eb="14">
      <t>キョウカイ</t>
    </rPh>
    <phoneticPr fontId="2"/>
  </si>
  <si>
    <t>北空知地区バスケットボール協会</t>
    <rPh sb="0" eb="1">
      <t>キタ</t>
    </rPh>
    <rPh sb="1" eb="3">
      <t>ソラチ</t>
    </rPh>
    <rPh sb="3" eb="5">
      <t>チク</t>
    </rPh>
    <rPh sb="13" eb="15">
      <t>キョウカイ</t>
    </rPh>
    <phoneticPr fontId="2"/>
  </si>
  <si>
    <t>名寄地区バスケットボール協会</t>
    <rPh sb="0" eb="2">
      <t>ナヨロ</t>
    </rPh>
    <rPh sb="2" eb="4">
      <t>チク</t>
    </rPh>
    <rPh sb="12" eb="14">
      <t>キョウカイ</t>
    </rPh>
    <phoneticPr fontId="2"/>
  </si>
  <si>
    <t>稚内地区バスケットボール協会</t>
    <rPh sb="0" eb="2">
      <t>ワッカナイ</t>
    </rPh>
    <rPh sb="2" eb="4">
      <t>チク</t>
    </rPh>
    <rPh sb="12" eb="14">
      <t>キョウカイ</t>
    </rPh>
    <phoneticPr fontId="2"/>
  </si>
  <si>
    <t>留萌地区バスケットボール協会</t>
    <rPh sb="0" eb="2">
      <t>ルモイ</t>
    </rPh>
    <rPh sb="2" eb="4">
      <t>チク</t>
    </rPh>
    <rPh sb="12" eb="14">
      <t>キョウカイ</t>
    </rPh>
    <phoneticPr fontId="2"/>
  </si>
  <si>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</si>
  <si>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</si>
  <si>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</si>
  <si>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</si>
  <si>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</si>
  <si>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</si>
  <si>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</si>
  <si>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</si>
  <si>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</si>
  <si>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</si>
  <si>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</si>
  <si>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</si>
  <si>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</si>
  <si>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</si>
  <si>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</si>
  <si>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</si>
  <si>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</si>
  <si>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</si>
  <si>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</si>
  <si>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</si>
  <si>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</si>
  <si>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</si>
  <si>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</si>
  <si>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</si>
  <si>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</si>
  <si>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</si>
  <si>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</si>
  <si>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</si>
  <si>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</si>
  <si>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</si>
  <si>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</si>
  <si>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</si>
  <si>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</si>
  <si>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</si>
  <si>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</si>
  <si>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</si>
  <si>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</si>
  <si>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</si>
  <si>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</si>
  <si>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</si>
  <si>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</si>
  <si>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</si>
  <si>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</si>
  <si>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</si>
  <si>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</si>
  <si>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</si>
  <si>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</si>
  <si>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</si>
  <si>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</si>
  <si>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</si>
  <si>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</si>
  <si>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</si>
  <si>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</si>
  <si>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</si>
  <si>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</si>
  <si>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</si>
  <si>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</si>
  <si>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</si>
  <si>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</si>
  <si>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</si>
  <si>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</si>
  <si>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</si>
  <si>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</si>
  <si>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</si>
  <si>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</si>
  <si>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</si>
  <si>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</si>
  <si>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【国体】</t>
    <rPh sb="1" eb="3">
      <t>コクタイ</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</si>
  <si>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</si>
  <si>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</si>
  <si>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</si>
  <si>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</si>
  <si>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</si>
  <si>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</si>
  <si>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稼働役員稼働（上限800円）</t>
    <rPh sb="0" eb="2">
      <t>カドウ</t>
    </rPh>
    <rPh sb="2" eb="4">
      <t>ヤクイン</t>
    </rPh>
    <rPh sb="4" eb="6">
      <t>カドウ</t>
    </rPh>
    <rPh sb="7" eb="9">
      <t>ジョウゲン</t>
    </rPh>
    <rPh sb="12" eb="13">
      <t>エン</t>
    </rPh>
    <phoneticPr fontId="2"/>
  </si>
  <si>
    <t>審判員（上限500円）</t>
    <rPh sb="0" eb="3">
      <t>シンパンイン</t>
    </rPh>
    <rPh sb="4" eb="6">
      <t>ジョウゲン</t>
    </rPh>
    <rPh sb="9" eb="10">
      <t>エン</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</si>
  <si>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</si>
  <si>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</si>
  <si>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</si>
  <si>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</si>
  <si>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</si>
  <si>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</si>
  <si>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</si>
  <si>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</si>
  <si>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</si>
  <si>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</si>
  <si>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</si>
  <si>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</si>
  <si>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</si>
  <si>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</si>
  <si>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</si>
  <si>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</si>
  <si>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</si>
  <si>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</si>
  <si>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</si>
  <si>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</si>
  <si>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</si>
  <si>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</si>
  <si>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</si>
  <si>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</si>
  <si>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</si>
  <si>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</si>
  <si>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組織振興費　1.市町村団体の連携　①役員登用の推進（会議出席旅費の助成）</t>
    <rPh sb="0" eb="2">
      <t>ソシキ</t>
    </rPh>
    <rPh sb="2" eb="4">
      <t>シンコウ</t>
    </rPh>
    <rPh sb="4" eb="5">
      <t>ヒ</t>
    </rPh>
    <rPh sb="8" eb="10">
      <t>シチョウ</t>
    </rPh>
    <rPh sb="10" eb="11">
      <t>ソン</t>
    </rPh>
    <rPh sb="11" eb="13">
      <t>ダンタイ</t>
    </rPh>
    <rPh sb="14" eb="16">
      <t>レンケイ</t>
    </rPh>
    <rPh sb="18" eb="20">
      <t>ヤクイン</t>
    </rPh>
    <rPh sb="20" eb="22">
      <t>トウヨウ</t>
    </rPh>
    <rPh sb="23" eb="25">
      <t>スイシン</t>
    </rPh>
    <phoneticPr fontId="2"/>
  </si>
  <si>
    <t>組織振興費　1.市町村団体の連携　②会議等開催費の助成</t>
    <rPh sb="0" eb="2">
      <t>ソシキ</t>
    </rPh>
    <rPh sb="2" eb="4">
      <t>シンコウ</t>
    </rPh>
    <rPh sb="4" eb="5">
      <t>ヒ</t>
    </rPh>
    <rPh sb="8" eb="10">
      <t>シチョウ</t>
    </rPh>
    <rPh sb="10" eb="11">
      <t>ソン</t>
    </rPh>
    <rPh sb="11" eb="13">
      <t>ダンタイ</t>
    </rPh>
    <rPh sb="14" eb="16">
      <t>レンケイ</t>
    </rPh>
    <rPh sb="18" eb="20">
      <t>カイギ</t>
    </rPh>
    <rPh sb="20" eb="21">
      <t>トウ</t>
    </rPh>
    <rPh sb="21" eb="23">
      <t>カイサイ</t>
    </rPh>
    <rPh sb="23" eb="24">
      <t>ヒ</t>
    </rPh>
    <rPh sb="25" eb="27">
      <t>ジョセイ</t>
    </rPh>
    <phoneticPr fontId="2"/>
  </si>
  <si>
    <t>組織振興費　1.市町村団体の連携　③組織ガバナンスの構築推進事業の助成</t>
    <rPh sb="0" eb="2">
      <t>ソシキ</t>
    </rPh>
    <rPh sb="2" eb="4">
      <t>シンコウ</t>
    </rPh>
    <rPh sb="4" eb="5">
      <t>ヒ</t>
    </rPh>
    <rPh sb="8" eb="10">
      <t>シチョウ</t>
    </rPh>
    <rPh sb="10" eb="11">
      <t>ソン</t>
    </rPh>
    <rPh sb="11" eb="13">
      <t>ダンタイ</t>
    </rPh>
    <rPh sb="14" eb="16">
      <t>レンケイ</t>
    </rPh>
    <phoneticPr fontId="2"/>
  </si>
  <si>
    <t>組織振興費　2.強化・育成、普及事業　①審判育成、コーチライセンス養成事業の助成</t>
    <rPh sb="0" eb="2">
      <t>ソシキ</t>
    </rPh>
    <rPh sb="2" eb="4">
      <t>シンコウ</t>
    </rPh>
    <rPh sb="4" eb="5">
      <t>ヒ</t>
    </rPh>
    <rPh sb="8" eb="10">
      <t>キョウカ</t>
    </rPh>
    <rPh sb="11" eb="13">
      <t>イクセイ</t>
    </rPh>
    <rPh sb="14" eb="16">
      <t>フキュウ</t>
    </rPh>
    <rPh sb="16" eb="18">
      <t>ジギョウ</t>
    </rPh>
    <phoneticPr fontId="2"/>
  </si>
  <si>
    <t>組織振興費　2.強化・育成、普及事業　②ローカル大会開催の助成</t>
    <rPh sb="0" eb="2">
      <t>ソシキ</t>
    </rPh>
    <rPh sb="2" eb="4">
      <t>シンコウ</t>
    </rPh>
    <rPh sb="4" eb="5">
      <t>ヒ</t>
    </rPh>
    <rPh sb="8" eb="10">
      <t>キョウカ</t>
    </rPh>
    <rPh sb="11" eb="13">
      <t>イクセイ</t>
    </rPh>
    <rPh sb="14" eb="16">
      <t>フキュウ</t>
    </rPh>
    <rPh sb="16" eb="18">
      <t>ジギョウ</t>
    </rPh>
    <phoneticPr fontId="2"/>
  </si>
  <si>
    <t>組織振興費　2.強化・育成、普及事業　③器具備品などの貸与</t>
    <rPh sb="0" eb="2">
      <t>ソシキ</t>
    </rPh>
    <rPh sb="2" eb="4">
      <t>シンコウ</t>
    </rPh>
    <rPh sb="4" eb="5">
      <t>ヒ</t>
    </rPh>
    <rPh sb="8" eb="10">
      <t>キョウカ</t>
    </rPh>
    <rPh sb="11" eb="13">
      <t>イクセイ</t>
    </rPh>
    <rPh sb="14" eb="16">
      <t>フキュウ</t>
    </rPh>
    <rPh sb="16" eb="18">
      <t>ジギョウ</t>
    </rPh>
    <phoneticPr fontId="2"/>
  </si>
  <si>
    <t>組織振興費　3.競技会運営　①実行委員会方式の策定</t>
    <rPh sb="0" eb="2">
      <t>ソシキ</t>
    </rPh>
    <rPh sb="2" eb="4">
      <t>シンコウ</t>
    </rPh>
    <rPh sb="4" eb="5">
      <t>ヒ</t>
    </rPh>
    <rPh sb="8" eb="11">
      <t>キョウギカイ</t>
    </rPh>
    <rPh sb="11" eb="13">
      <t>ウンエイ</t>
    </rPh>
    <phoneticPr fontId="2"/>
  </si>
  <si>
    <t>組織振興費　3.競技会運営　②HBA及び各地区協会からの役員派遣</t>
    <rPh sb="0" eb="2">
      <t>ソシキ</t>
    </rPh>
    <rPh sb="2" eb="4">
      <t>シンコウ</t>
    </rPh>
    <rPh sb="4" eb="5">
      <t>ヒ</t>
    </rPh>
    <rPh sb="8" eb="11">
      <t>キョウギカイ</t>
    </rPh>
    <rPh sb="11" eb="13">
      <t>ウンエイ</t>
    </rPh>
    <phoneticPr fontId="2"/>
  </si>
  <si>
    <t>組織振興費　4. コンプライアンス関連事業　①コンプライアンス研修会の実施</t>
    <rPh sb="0" eb="2">
      <t>ソシキ</t>
    </rPh>
    <rPh sb="2" eb="4">
      <t>シンコウ</t>
    </rPh>
    <rPh sb="4" eb="5">
      <t>ヒ</t>
    </rPh>
    <rPh sb="17" eb="19">
      <t>カンレン</t>
    </rPh>
    <rPh sb="19" eb="21">
      <t>ジギョウ</t>
    </rPh>
    <phoneticPr fontId="2"/>
  </si>
  <si>
    <t>組織振興費　4. コンプライアンス関連事業　②裁定・規律案件の対応支援</t>
    <rPh sb="0" eb="2">
      <t>ソシキ</t>
    </rPh>
    <rPh sb="2" eb="4">
      <t>シンコウ</t>
    </rPh>
    <rPh sb="4" eb="5">
      <t>ヒ</t>
    </rPh>
    <rPh sb="17" eb="19">
      <t>カンレン</t>
    </rPh>
    <rPh sb="19" eb="21">
      <t>ジギョウ</t>
    </rPh>
    <phoneticPr fontId="2"/>
  </si>
  <si>
    <t>登録推進事業費　1.一般カテゴリー（Ⅱ種）登録推進事業　①市町村等地域単位の競技会の開催</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</si>
  <si>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1.一般カテゴリー（Ⅱ種）登録推進事業　②リーグ戦の普及</t>
    <rPh sb="0" eb="2">
      <t>トウロク</t>
    </rPh>
    <rPh sb="2" eb="4">
      <t>スイシン</t>
    </rPh>
    <rPh sb="4" eb="6">
      <t>ジギョウ</t>
    </rPh>
    <rPh sb="6" eb="7">
      <t>ヒ</t>
    </rPh>
    <rPh sb="10" eb="12">
      <t>イッパン</t>
    </rPh>
    <rPh sb="19" eb="20">
      <t>シュ</t>
    </rPh>
    <rPh sb="21" eb="23">
      <t>トウロク</t>
    </rPh>
    <rPh sb="23" eb="25">
      <t>スイシン</t>
    </rPh>
    <rPh sb="25" eb="27">
      <t>ジギョウ</t>
    </rPh>
    <phoneticPr fontId="2"/>
  </si>
  <si>
    <t>登録推進事業費　2.U-12カテゴリー登録推進事業　①ミクロ・フレッシュ層を対象としたイベントの開催</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</si>
  <si>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②体験会開催（U-10)</t>
    <rPh sb="0" eb="2">
      <t>トウロク</t>
    </rPh>
    <rPh sb="2" eb="4">
      <t>スイシン</t>
    </rPh>
    <rPh sb="4" eb="6">
      <t>ジギョウ</t>
    </rPh>
    <rPh sb="6" eb="7">
      <t>ヒ</t>
    </rPh>
    <rPh sb="19" eb="21">
      <t>トウロク</t>
    </rPh>
    <rPh sb="21" eb="23">
      <t>スイシン</t>
    </rPh>
    <rPh sb="23" eb="25">
      <t>ジギョウ</t>
    </rPh>
    <phoneticPr fontId="2"/>
  </si>
  <si>
    <t>登録推進事業費　2.U-12カテゴリー登録推進事業　③バスケットゴールの設置（行政とのタイアップ）</t>
    <rPh sb="0" eb="2">
      <t>トウロク</t>
    </rPh>
    <rPh sb="2" eb="4">
      <t>スイシン</t>
    </rPh>
    <rPh sb="4" eb="6">
      <t>ジギョウ</t>
    </rPh>
    <rPh sb="6" eb="7">
      <t>ヒ</t>
    </rPh>
    <rPh sb="19" eb="21">
      <t>トウロク</t>
    </rPh>
    <rPh sb="21" eb="23">
      <t>スイシン</t>
    </rPh>
    <rPh sb="23" eb="25">
      <t>ジギョウ</t>
    </rPh>
    <phoneticPr fontId="2"/>
  </si>
  <si>
    <t>登録推進事業費　3.キッズ(U-8)普及事業　①未就学児対象のイベント開催</t>
    <rPh sb="0" eb="2">
      <t>トウロク</t>
    </rPh>
    <rPh sb="2" eb="4">
      <t>スイシン</t>
    </rPh>
    <rPh sb="4" eb="6">
      <t>ジギョウ</t>
    </rPh>
    <rPh sb="6" eb="7">
      <t>ヒ</t>
    </rPh>
    <phoneticPr fontId="2"/>
  </si>
  <si>
    <t>登録推進事業費　3.キッズ(U-8)普及事業　②幼稚園・保育園などへのゴール寄贈事業の実施</t>
    <rPh sb="0" eb="2">
      <t>トウロク</t>
    </rPh>
    <rPh sb="2" eb="4">
      <t>スイシン</t>
    </rPh>
    <rPh sb="4" eb="6">
      <t>ジギョウ</t>
    </rPh>
    <rPh sb="6" eb="7">
      <t>ヒ</t>
    </rPh>
    <rPh sb="18" eb="20">
      <t>フキュウ</t>
    </rPh>
    <rPh sb="20" eb="22">
      <t>ジギョウ</t>
    </rPh>
    <phoneticPr fontId="2"/>
  </si>
  <si>
    <t>登録推進事業費　4.キッズサポーター育成事業　①養成講習会開催推進</t>
    <phoneticPr fontId="2"/>
  </si>
  <si>
    <t>登録推進事業費　4.キッズサポーター育成事業　②キッズサポートリーダー派遣</t>
    <phoneticPr fontId="2"/>
  </si>
  <si>
    <t>登録推進事業費　5.情報収集(登録状況のアンケート実施）　①情報収集(登録状況のアンケート実施）</t>
    <phoneticPr fontId="2"/>
  </si>
  <si>
    <t>登録推進事業費　5.情報収集(登録状況のアンケート実施）　②未登録チームの期限付き参加容認</t>
    <phoneticPr fontId="2"/>
  </si>
  <si>
    <t>登録推進事業費　5.情報収集(登録状況のアンケート実施）　③３×３競技（イベント）開催推進</t>
    <phoneticPr fontId="2"/>
  </si>
  <si>
    <t>事業</t>
    <rPh sb="0" eb="2">
      <t>ジギョウ</t>
    </rPh>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</si>
  <si>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</si>
  <si>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</si>
  <si>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地区選択</t>
    <rPh sb="0" eb="4">
      <t>チクセンタク</t>
    </rPh>
    <phoneticPr fontId="2"/>
  </si>
  <si>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</si>
  <si>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</si>
  <si>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</si>
  <si>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</si>
  <si>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</si>
  <si>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</si>
  <si>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</si>
  <si>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</si>
  <si>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</si>
  <si>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</si>
  <si>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</si>
  <si>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</si>
  <si>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〔事業選択〕</t>
    <rPh sb="1" eb="3">
      <t>ジギョウ</t>
    </rPh>
    <rPh sb="3" eb="5">
      <t>センタク</t>
    </rPh>
    <phoneticPr fontId="2"/>
  </si>
  <si>
    <t>〔基盤強化推進費〕</t>
    <rPh sb="1" eb="8">
      <t>キバンキョウカスイシンヒ</t>
    </rPh>
    <phoneticPr fontId="2"/>
  </si>
  <si>
    <t>〔事業〕</t>
    <rPh sb="1" eb="3">
      <t>ジギョウ</t>
    </rPh>
    <phoneticPr fontId="2"/>
  </si>
  <si>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</si>
  <si>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</si>
  <si>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</si>
  <si>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</si>
  <si>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</si>
  <si>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</si>
  <si>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</si>
  <si>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</si>
  <si>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</si>
  <si>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</si>
  <si>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</si>
  <si>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</si>
  <si>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</si>
  <si>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</si>
  <si>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</si>
  <si>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2025年度〔地区協会用〕</t>
    <rPh sb="4" eb="6">
      <t>ネンド</t>
    </rPh>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</si>
  <si>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</si>
  <si>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</si>
  <si>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</si>
  <si>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</si>
  <si>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</si>
  <si>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</si>
  <si>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</si>
  <si>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</si>
  <si>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</si>
  <si>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</si>
  <si>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</si>
  <si>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</si>
  <si>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60%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</si>
  <si>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</si>
  <si>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</si>
  <si>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</si>
  <si>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</si>
  <si>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</si>
  <si>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</si>
  <si>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</si>
  <si>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</si>
  <si>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</si>
  <si>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</si>
  <si>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</si>
  <si>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</si>
  <si>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</si>
  <si>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</si>
  <si>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主管選択</t>
    <rPh sb="0" eb="2">
      <t>シュカン</t>
    </rPh>
    <rPh sb="2" eb="4">
      <t>センタク</t>
    </rPh>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</si>
  <si>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</si>
  <si>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</si>
  <si>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</si>
  <si>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〔基盤強化推進費〕</t>
    <phoneticPr fontId="2"/>
  </si>
  <si>
    <t>〔事業〕</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</si>
  <si>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</si>
  <si>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</si>
  <si>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</si>
  <si>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</si>
  <si>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</si>
  <si>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</si>
  <si>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</si>
  <si>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</si>
  <si>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</si>
  <si>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</si>
  <si>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</si>
  <si>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</si>
  <si>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人数</t>
    <rPh sb="0" eb="2">
      <t>ニンズウ</t>
    </rPh>
    <phoneticPr fontId="2"/>
  </si>
  <si>
    <t>前泊入り(ｺｰﾄCHK)</t>
    <rPh sb="0" eb="2">
      <t>マエハク</t>
    </rPh>
    <rPh sb="2" eb="3">
      <t>イ</t>
    </rPh>
    <phoneticPr fontId="2"/>
  </si>
  <si>
    <t>【HBA】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</si>
</sst>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6"/>
      <color rgb="FFFF0000"/>
      <name val="Meiryo UI"/>
      <family val="3"/>
      <charset val="128"/>
    </font>
  </fonts>
  <fills count="23">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6795556505021"/>
        <bgColor indexed="64"/>
      </patternFill>
    </fill>
    <fill>
      <patternFill patternType="solid">
        <fgColor theme="0" tint="-0.249977111117893"/>
        <bgColor indexed="64"/>
      </patternFill>
    </fill>
  </fills>
  <borders count="148">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cellStyleXfs>
  <cellXfs count="1220">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13" xfId="15" applyFont="1" applyBorder="1" applyAlignment="1" applyProtection="1">
      <alignment vertical="center" shrinkToFit="1"/>
      <protection locked="0"/>
    </xf>
    <xf numFmtId="0" fontId="10" fillId="0" borderId="2" xfId="15" applyFont="1" applyBorder="1" applyAlignment="1" applyProtection="1">
      <alignment vertical="center" shrinkToFit="1"/>
      <protection locked="0"/>
    </xf>
    <xf numFmtId="38" fontId="20" fillId="0" borderId="13" xfId="2" applyFont="1" applyFill="1" applyBorder="1" applyAlignment="1" applyProtection="1">
      <alignment vertical="center" shrinkToFit="1"/>
      <protection locked="0"/>
    </xf>
    <xf numFmtId="38" fontId="20" fillId="0" borderId="2" xfId="2" applyFont="1" applyFill="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38" fontId="48" fillId="6" borderId="20" xfId="2" applyFont="1" applyFill="1" applyBorder="1" applyAlignment="1" applyProtection="1">
      <alignment vertical="center"/>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0" fillId="10" borderId="6" xfId="15" applyFont="1" applyFill="1" applyBorder="1" applyAlignment="1">
      <alignment horizontal="center" vertical="center"/>
    </xf>
    <xf numFmtId="0" fontId="10" fillId="14" borderId="6" xfId="15" applyFont="1" applyFill="1" applyBorder="1" applyAlignment="1">
      <alignment horizontal="center" vertical="center"/>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0" fontId="10" fillId="12" borderId="6" xfId="15" applyFont="1" applyFill="1" applyBorder="1" applyAlignment="1">
      <alignment horizontal="center" vertical="center"/>
    </xf>
    <xf numFmtId="0" fontId="10" fillId="19" borderId="6" xfId="15" applyFont="1" applyFill="1" applyBorder="1" applyAlignment="1">
      <alignment horizontal="center" vertical="center"/>
    </xf>
    <xf numFmtId="0" fontId="10" fillId="13" borderId="6" xfId="15" applyFont="1" applyFill="1" applyBorder="1" applyAlignment="1">
      <alignment horizontal="center" vertical="center"/>
    </xf>
    <xf numFmtId="0" fontId="10" fillId="20" borderId="6" xfId="15" applyFont="1" applyFill="1" applyBorder="1" applyAlignment="1">
      <alignment horizontal="center" vertical="center"/>
    </xf>
    <xf numFmtId="0" fontId="10" fillId="16" borderId="6" xfId="15" applyFont="1" applyFill="1" applyBorder="1" applyAlignment="1">
      <alignment horizontal="center" vertical="center"/>
    </xf>
    <xf numFmtId="0" fontId="56" fillId="14" borderId="6" xfId="0" applyFont="1" applyFill="1" applyBorder="1" applyAlignment="1">
      <alignment horizontal="left" vertical="center" shrinkToFit="1"/>
    </xf>
    <xf numFmtId="0" fontId="56" fillId="14" borderId="12" xfId="0" applyFont="1" applyFill="1" applyBorder="1" applyAlignment="1">
      <alignment horizontal="left" vertical="center" shrinkToFit="1"/>
    </xf>
    <xf numFmtId="0" fontId="56" fillId="14" borderId="3" xfId="0" applyFont="1" applyFill="1" applyBorder="1" applyAlignment="1">
      <alignment horizontal="left" vertical="center" shrinkToFit="1"/>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10" fillId="0" borderId="11" xfId="15" applyFont="1" applyBorder="1" applyAlignment="1">
      <alignment horizontal="center"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2" borderId="7" xfId="1" applyFont="1" applyFill="1" applyBorder="1" applyProtection="1">
      <alignment vertical="center"/>
    </xf>
    <xf numFmtId="38" fontId="17" fillId="22" borderId="49" xfId="1" applyFont="1" applyFill="1" applyBorder="1" applyProtection="1">
      <alignment vertical="center"/>
    </xf>
    <xf numFmtId="38" fontId="17" fillId="22"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3"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22"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9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0" fontId="50" fillId="0" borderId="44" xfId="15" applyFont="1" applyBorder="1" applyAlignment="1">
      <alignment horizontal="center" vertical="center" shrinkToFit="1"/>
    </xf>
    <xf numFmtId="38" fontId="48" fillId="8" borderId="6" xfId="1" applyFont="1" applyFill="1" applyBorder="1" applyAlignment="1" applyProtection="1">
      <alignment horizontal="right" vertical="center" shrinkToFit="1"/>
    </xf>
    <xf numFmtId="38" fontId="48" fillId="8" borderId="5" xfId="1" applyFont="1" applyFill="1" applyBorder="1" applyAlignment="1" applyProtection="1">
      <alignment horizontal="right" vertical="center" shrinkToFit="1"/>
      <protection locked="0"/>
    </xf>
    <xf numFmtId="38" fontId="48" fillId="0" borderId="0" xfId="1" applyFont="1" applyFill="1" applyBorder="1" applyAlignment="1" applyProtection="1">
      <alignment horizontal="righ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13"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0" fontId="48" fillId="8" borderId="22" xfId="1" applyNumberFormat="1" applyFont="1" applyFill="1" applyBorder="1" applyAlignment="1" applyProtection="1">
      <alignment horizontal="right" vertical="center" shrinkToFit="1"/>
      <protection locked="0"/>
    </xf>
    <xf numFmtId="0" fontId="48" fillId="8" borderId="6" xfId="1" applyNumberFormat="1" applyFont="1" applyFill="1" applyBorder="1" applyAlignment="1" applyProtection="1">
      <alignment horizontal="right" vertical="center" shrinkToFit="1"/>
      <protection locked="0"/>
    </xf>
    <xf numFmtId="0" fontId="48" fillId="8" borderId="99" xfId="1" applyNumberFormat="1" applyFont="1" applyFill="1" applyBorder="1" applyAlignment="1" applyProtection="1">
      <alignment horizontal="right" vertical="center" shrinkToFit="1"/>
      <protection locked="0"/>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xf>
    <xf numFmtId="0" fontId="48" fillId="8" borderId="10"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 xfId="1" applyNumberFormat="1" applyFont="1" applyFill="1" applyBorder="1" applyAlignment="1" applyProtection="1">
      <alignment horizontal="right" vertical="center" shrinkToFit="1"/>
    </xf>
    <xf numFmtId="0" fontId="48" fillId="8" borderId="9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0" borderId="0" xfId="15" applyFont="1" applyAlignment="1">
      <alignment horizontal="right" vertical="center" shrinkToFit="1"/>
    </xf>
    <xf numFmtId="0" fontId="58" fillId="8" borderId="5"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58" fillId="8" borderId="3" xfId="1" applyNumberFormat="1" applyFont="1" applyFill="1" applyBorder="1" applyAlignment="1" applyProtection="1">
      <alignment vertical="center" shrinkToFit="1"/>
      <protection locked="0"/>
    </xf>
    <xf numFmtId="0" fontId="58" fillId="8" borderId="92" xfId="1" applyNumberFormat="1" applyFont="1" applyFill="1" applyBorder="1" applyAlignment="1" applyProtection="1">
      <alignment vertical="center" shrinkToFit="1"/>
      <protection locked="0"/>
    </xf>
    <xf numFmtId="0" fontId="58" fillId="8" borderId="70" xfId="15" applyFont="1" applyFill="1" applyBorder="1" applyProtection="1">
      <alignment vertical="center"/>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0" xfId="1" applyFont="1" applyFill="1" applyBorder="1" applyAlignment="1" applyProtection="1">
      <alignment horizontal="right" vertical="center" shrinkToFit="1"/>
    </xf>
    <xf numFmtId="0" fontId="48" fillId="8" borderId="146" xfId="1" applyNumberFormat="1" applyFont="1" applyFill="1" applyBorder="1" applyAlignment="1" applyProtection="1">
      <alignment horizontal="right" vertical="center" shrinkToFit="1"/>
    </xf>
    <xf numFmtId="0" fontId="48" fillId="8" borderId="147" xfId="1" applyNumberFormat="1" applyFont="1" applyFill="1" applyBorder="1" applyAlignment="1" applyProtection="1">
      <alignment horizontal="right" vertical="center" shrinkToFit="1"/>
    </xf>
    <xf numFmtId="0" fontId="48" fillId="8" borderId="9" xfId="1" applyNumberFormat="1" applyFont="1" applyFill="1" applyBorder="1" applyAlignment="1" applyProtection="1">
      <alignment horizontal="right" vertical="center" shrinkToFit="1"/>
    </xf>
    <xf numFmtId="0" fontId="48" fillId="8" borderId="16" xfId="1" applyNumberFormat="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58" fillId="8" borderId="14" xfId="15" applyNumberFormat="1" applyFont="1" applyFill="1" applyBorder="1">
      <alignment vertical="center"/>
    </xf>
    <xf numFmtId="38" fontId="58" fillId="8" borderId="143" xfId="15" applyNumberFormat="1" applyFont="1" applyFill="1" applyBorder="1">
      <alignment vertical="center"/>
    </xf>
    <xf numFmtId="38" fontId="58" fillId="8" borderId="71" xfId="1" applyFont="1" applyFill="1" applyBorder="1" applyAlignment="1" applyProtection="1">
      <alignment vertical="center" shrinkToFit="1"/>
    </xf>
    <xf numFmtId="38" fontId="58" fillId="8" borderId="109" xfId="1" applyFont="1" applyFill="1" applyBorder="1" applyAlignment="1" applyProtection="1">
      <alignment vertical="center" shrinkToFit="1"/>
    </xf>
    <xf numFmtId="38" fontId="58" fillId="8" borderId="70" xfId="1" applyFont="1" applyFill="1" applyBorder="1" applyAlignment="1" applyProtection="1">
      <alignment vertical="center" shrinkToFit="1"/>
    </xf>
    <xf numFmtId="0" fontId="58" fillId="8" borderId="112" xfId="15" applyFont="1" applyFill="1" applyBorder="1">
      <alignment vertical="center"/>
    </xf>
    <xf numFmtId="0" fontId="58" fillId="8" borderId="142" xfId="15" applyFont="1" applyFill="1" applyBorder="1">
      <alignment vertical="center"/>
    </xf>
    <xf numFmtId="0" fontId="58" fillId="8" borderId="13" xfId="1" applyNumberFormat="1" applyFont="1" applyFill="1" applyBorder="1" applyAlignment="1" applyProtection="1">
      <alignment vertical="center" shrinkToFit="1"/>
    </xf>
    <xf numFmtId="0" fontId="58" fillId="8" borderId="49" xfId="1" applyNumberFormat="1" applyFont="1" applyFill="1" applyBorder="1" applyAlignment="1" applyProtection="1">
      <alignment vertical="center" shrinkToFit="1"/>
    </xf>
    <xf numFmtId="0" fontId="58" fillId="8" borderId="2" xfId="15" applyFont="1" applyFill="1" applyBorder="1">
      <alignment vertical="center"/>
    </xf>
    <xf numFmtId="0" fontId="58" fillId="8" borderId="1" xfId="15" applyFont="1" applyFill="1" applyBorder="1">
      <alignment vertical="center"/>
    </xf>
    <xf numFmtId="0" fontId="58" fillId="8" borderId="2" xfId="1" applyNumberFormat="1" applyFont="1" applyFill="1" applyBorder="1" applyAlignment="1" applyProtection="1">
      <alignment vertical="center" shrinkToFit="1"/>
    </xf>
    <xf numFmtId="0" fontId="58" fillId="8" borderId="1" xfId="1" applyNumberFormat="1" applyFont="1" applyFill="1" applyBorder="1" applyAlignment="1" applyProtection="1">
      <alignment vertical="center" shrinkToFit="1"/>
    </xf>
    <xf numFmtId="0" fontId="58" fillId="8" borderId="82" xfId="15" applyFont="1" applyFill="1" applyBorder="1">
      <alignment vertical="center"/>
    </xf>
    <xf numFmtId="0" fontId="58" fillId="8" borderId="83" xfId="15" applyFont="1" applyFill="1" applyBorder="1">
      <alignment vertical="center"/>
    </xf>
    <xf numFmtId="0" fontId="58" fillId="8" borderId="82" xfId="1" applyNumberFormat="1" applyFont="1" applyFill="1" applyBorder="1" applyAlignment="1" applyProtection="1">
      <alignment vertical="center" shrinkToFit="1"/>
    </xf>
    <xf numFmtId="0" fontId="58" fillId="8" borderId="83" xfId="1" applyNumberFormat="1" applyFont="1" applyFill="1" applyBorder="1" applyAlignment="1" applyProtection="1">
      <alignment vertical="center" shrinkToFit="1"/>
    </xf>
    <xf numFmtId="38" fontId="48" fillId="8" borderId="71" xfId="1" applyFont="1" applyFill="1" applyBorder="1" applyAlignment="1" applyProtection="1">
      <alignment horizontal="right" vertical="center" shrinkToFit="1"/>
    </xf>
    <xf numFmtId="38" fontId="48" fillId="8" borderId="70" xfId="1" applyFont="1" applyFill="1" applyBorder="1" applyAlignment="1" applyProtection="1">
      <alignment horizontal="right" vertical="center" shrinkToFit="1"/>
    </xf>
    <xf numFmtId="0" fontId="53" fillId="0" borderId="0" xfId="15" applyFont="1">
      <alignment vertical="center"/>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0" fontId="50" fillId="8" borderId="66" xfId="15" applyFont="1" applyFill="1" applyBorder="1" applyAlignment="1">
      <alignment horizontal="center" vertical="center" shrinkToFit="1"/>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38" fontId="48" fillId="8" borderId="50" xfId="1" applyFont="1" applyFill="1" applyBorder="1" applyAlignment="1" applyProtection="1">
      <alignment horizontal="right" vertical="center" shrinkToFit="1"/>
      <protection locked="0"/>
    </xf>
    <xf numFmtId="38" fontId="48" fillId="8" borderId="98"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48" fillId="12" borderId="45" xfId="1" applyFont="1" applyFill="1" applyBorder="1" applyAlignment="1" applyProtection="1">
      <alignment vertical="center" shrinkToFit="1"/>
      <protection locked="0"/>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38" fontId="48" fillId="12" borderId="51" xfId="1" applyFont="1" applyFill="1" applyBorder="1" applyAlignment="1" applyProtection="1">
      <alignment vertical="center" shrinkToFit="1"/>
      <protection locked="0"/>
    </xf>
    <xf numFmtId="38" fontId="48" fillId="8" borderId="51" xfId="1"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38" fontId="48" fillId="8" borderId="58" xfId="1" applyFont="1" applyFill="1" applyBorder="1" applyAlignment="1" applyProtection="1">
      <alignment horizontal="right" vertical="center" shrinkToFit="1"/>
      <protection locked="0"/>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38" fontId="58" fillId="6" borderId="6" xfId="1" applyFont="1" applyFill="1" applyBorder="1" applyAlignment="1" applyProtection="1">
      <alignment horizontal="right" vertical="center" shrinkToFit="1"/>
    </xf>
    <xf numFmtId="38" fontId="58" fillId="6" borderId="12" xfId="1" applyFont="1" applyFill="1" applyBorder="1" applyAlignment="1" applyProtection="1">
      <alignment horizontal="right" vertical="center" shrinkToFit="1"/>
    </xf>
    <xf numFmtId="38" fontId="48" fillId="8" borderId="103" xfId="1" applyFont="1" applyFill="1" applyBorder="1" applyAlignment="1" applyProtection="1">
      <alignment horizontal="right" vertical="center" shrinkToFit="1"/>
      <protection locked="0"/>
    </xf>
    <xf numFmtId="38" fontId="48" fillId="12" borderId="50" xfId="1" applyFont="1" applyFill="1" applyBorder="1" applyAlignment="1" applyProtection="1">
      <alignmen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58" fillId="0" borderId="6" xfId="1" applyFont="1" applyFill="1" applyBorder="1" applyAlignment="1" applyProtection="1">
      <alignment horizontal="right" vertical="center" shrinkToFit="1"/>
    </xf>
    <xf numFmtId="38" fontId="58" fillId="0" borderId="12" xfId="1" applyFont="1" applyFill="1" applyBorder="1" applyAlignment="1" applyProtection="1">
      <alignment horizontal="right" vertical="center" shrinkToFit="1"/>
    </xf>
    <xf numFmtId="38" fontId="58" fillId="0" borderId="99"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8" borderId="45" xfId="1" applyFont="1" applyFill="1" applyBorder="1" applyAlignment="1" applyProtection="1">
      <alignment horizontal="right" vertical="center" shrinkToFit="1"/>
      <protection locked="0"/>
    </xf>
    <xf numFmtId="38" fontId="48" fillId="12" borderId="51"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38" fontId="58" fillId="6" borderId="99" xfId="1" applyFont="1" applyFill="1" applyBorder="1" applyAlignment="1" applyProtection="1">
      <alignment horizontal="right" vertical="center" shrinkToFit="1"/>
    </xf>
    <xf numFmtId="38" fontId="58" fillId="6" borderId="92"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12" borderId="52" xfId="15" applyFont="1" applyFill="1" applyBorder="1" applyAlignment="1" applyProtection="1">
      <alignment horizontal="left" vertical="center" shrinkToFit="1"/>
      <protection locked="0"/>
    </xf>
    <xf numFmtId="0" fontId="58" fillId="12" borderId="57" xfId="15" applyFont="1" applyFill="1" applyBorder="1" applyAlignment="1" applyProtection="1">
      <alignment horizontal="left" vertical="center" shrinkToFit="1"/>
      <protection locked="0"/>
    </xf>
    <xf numFmtId="0" fontId="58" fillId="12" borderId="58" xfId="15" applyFont="1" applyFill="1" applyBorder="1" applyAlignment="1" applyProtection="1">
      <alignment horizontal="left" vertical="center" shrinkToFit="1"/>
      <protection locked="0"/>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38" fontId="48" fillId="8" borderId="99" xfId="1" applyFont="1" applyFill="1" applyBorder="1" applyAlignment="1" applyProtection="1">
      <alignment horizontal="right" vertical="center" shrinkToFit="1"/>
      <protection locked="0"/>
    </xf>
    <xf numFmtId="38" fontId="48" fillId="8" borderId="61"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60" xfId="1"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103" xfId="2" applyFont="1" applyFill="1" applyBorder="1" applyAlignment="1" applyProtection="1">
      <alignment horizontal="right" vertical="center" shrinkToFit="1"/>
      <protection locked="0"/>
    </xf>
    <xf numFmtId="0" fontId="48" fillId="4" borderId="98" xfId="15" applyFont="1" applyFill="1" applyBorder="1" applyAlignment="1">
      <alignment horizontal="center" vertical="center" shrinkToFit="1"/>
    </xf>
    <xf numFmtId="0" fontId="48" fillId="4" borderId="5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60"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57" xfId="1" applyFont="1" applyFill="1" applyBorder="1" applyAlignment="1" applyProtection="1">
      <alignment horizontal="center" vertical="center" shrinkToFit="1"/>
    </xf>
    <xf numFmtId="38" fontId="58" fillId="6" borderId="16"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58" fillId="6" borderId="3" xfId="1" applyFont="1" applyFill="1" applyBorder="1" applyAlignment="1" applyProtection="1">
      <alignment horizontal="right" vertical="center" shrinkToFit="1"/>
    </xf>
    <xf numFmtId="38" fontId="48" fillId="13" borderId="95" xfId="1" applyFont="1" applyFill="1" applyBorder="1" applyAlignment="1" applyProtection="1">
      <alignment horizontal="center" vertical="center" shrinkToFit="1"/>
    </xf>
    <xf numFmtId="38" fontId="48" fillId="12" borderId="44" xfId="2" applyFont="1" applyFill="1" applyBorder="1" applyAlignment="1" applyProtection="1">
      <alignment vertical="center" shrinkToFit="1"/>
      <protection locked="0"/>
    </xf>
    <xf numFmtId="38" fontId="58" fillId="6" borderId="59" xfId="2" applyFont="1" applyFill="1" applyBorder="1" applyAlignment="1" applyProtection="1">
      <alignment horizontal="left" vertical="center" shrinkToFit="1"/>
    </xf>
    <xf numFmtId="38" fontId="58" fillId="6" borderId="12" xfId="2" applyFont="1" applyFill="1" applyBorder="1" applyAlignment="1" applyProtection="1">
      <alignment horizontal="left" vertical="center" shrinkToFit="1"/>
    </xf>
    <xf numFmtId="38" fontId="58" fillId="6" borderId="3" xfId="2" applyFont="1" applyFill="1" applyBorder="1" applyAlignment="1" applyProtection="1">
      <alignment horizontal="left" vertical="center" shrinkToFit="1"/>
    </xf>
    <xf numFmtId="38" fontId="48" fillId="13" borderId="98"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38" fontId="58" fillId="0" borderId="57" xfId="1" applyFont="1" applyFill="1" applyBorder="1" applyAlignment="1" applyProtection="1">
      <alignment horizontal="right" vertical="center" shrinkToFit="1"/>
    </xf>
    <xf numFmtId="38" fontId="58" fillId="0" borderId="59" xfId="2" applyFont="1" applyFill="1" applyBorder="1" applyAlignment="1" applyProtection="1">
      <alignment horizontal="left" vertical="center" shrinkToFit="1"/>
    </xf>
    <xf numFmtId="38" fontId="58" fillId="0" borderId="12" xfId="2" applyFont="1" applyFill="1" applyBorder="1" applyAlignment="1" applyProtection="1">
      <alignment horizontal="left" vertical="center" shrinkToFit="1"/>
    </xf>
    <xf numFmtId="38" fontId="58" fillId="0" borderId="3" xfId="2" applyFont="1" applyFill="1" applyBorder="1" applyAlignment="1" applyProtection="1">
      <alignment horizontal="left" vertical="center" shrinkToFit="1"/>
    </xf>
    <xf numFmtId="0" fontId="48" fillId="0" borderId="59" xfId="15" applyFont="1" applyBorder="1" applyAlignment="1">
      <alignment horizontal="right" vertical="center" shrinkToFit="1"/>
    </xf>
    <xf numFmtId="0" fontId="48" fillId="0" borderId="12" xfId="15" applyFont="1" applyBorder="1" applyAlignment="1">
      <alignment horizontal="right" vertical="center" shrinkToFit="1"/>
    </xf>
    <xf numFmtId="0" fontId="48" fillId="0" borderId="3" xfId="15" applyFont="1" applyBorder="1" applyAlignment="1">
      <alignment horizontal="right" vertical="center" shrinkToFit="1"/>
    </xf>
    <xf numFmtId="38" fontId="48" fillId="4" borderId="51"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0" fontId="48" fillId="0" borderId="6" xfId="15" applyFont="1" applyBorder="1" applyAlignment="1">
      <alignment horizontal="right"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58" fillId="0" borderId="17" xfId="2" applyFont="1" applyFill="1" applyBorder="1" applyAlignment="1" applyProtection="1">
      <alignment horizontal="left" vertical="center" shrinkToFit="1"/>
    </xf>
    <xf numFmtId="38" fontId="58" fillId="0" borderId="16" xfId="2" applyFont="1" applyFill="1" applyBorder="1" applyAlignment="1" applyProtection="1">
      <alignment horizontal="left" vertical="center" shrinkToFit="1"/>
    </xf>
    <xf numFmtId="38" fontId="58" fillId="0" borderId="92" xfId="2" applyFont="1" applyFill="1" applyBorder="1" applyAlignment="1" applyProtection="1">
      <alignment horizontal="left" vertical="center" shrinkToFit="1"/>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0" borderId="104" xfId="15" applyFont="1" applyBorder="1" applyAlignment="1">
      <alignment horizontal="center" vertical="center" shrinkToFit="1"/>
    </xf>
    <xf numFmtId="0" fontId="48" fillId="0" borderId="105" xfId="15" applyFont="1" applyBorder="1" applyAlignment="1">
      <alignment horizontal="center" vertical="center" shrinkToFit="1"/>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0" fontId="88" fillId="14" borderId="0" xfId="15" applyFont="1" applyFill="1" applyAlignment="1">
      <alignment horizontal="right"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58" fillId="0" borderId="52" xfId="2" applyFont="1" applyFill="1" applyBorder="1" applyAlignment="1" applyProtection="1">
      <alignment horizontal="left" vertical="center" shrinkToFit="1"/>
    </xf>
    <xf numFmtId="38" fontId="58" fillId="0" borderId="57" xfId="2" applyFont="1" applyFill="1" applyBorder="1" applyAlignment="1" applyProtection="1">
      <alignment horizontal="left" vertical="center" shrinkToFit="1"/>
    </xf>
    <xf numFmtId="38" fontId="58" fillId="0" borderId="95" xfId="2" applyFont="1" applyFill="1" applyBorder="1" applyAlignment="1" applyProtection="1">
      <alignment horizontal="left" vertical="center" shrinkToFit="1"/>
    </xf>
    <xf numFmtId="38" fontId="48" fillId="8" borderId="47" xfId="2" applyFont="1" applyFill="1" applyBorder="1" applyAlignment="1" applyProtection="1">
      <alignment horizontal="right" vertical="center" shrinkToFit="1"/>
      <protection locked="0"/>
    </xf>
    <xf numFmtId="0" fontId="56" fillId="10" borderId="6" xfId="0" applyFont="1" applyFill="1" applyBorder="1" applyAlignment="1">
      <alignment horizontal="left" vertical="center" shrinkToFit="1"/>
    </xf>
    <xf numFmtId="0" fontId="56" fillId="10" borderId="12" xfId="0" applyFont="1" applyFill="1" applyBorder="1" applyAlignment="1">
      <alignment horizontal="left" vertical="center" shrinkToFit="1"/>
    </xf>
    <xf numFmtId="0" fontId="56" fillId="10" borderId="3" xfId="0" applyFont="1" applyFill="1" applyBorder="1" applyAlignment="1">
      <alignment horizontal="left" vertical="center" shrinkToFit="1"/>
    </xf>
    <xf numFmtId="0" fontId="49" fillId="6" borderId="0" xfId="15" applyFont="1" applyFill="1" applyAlignment="1">
      <alignment horizontal="right" vertical="center"/>
    </xf>
    <xf numFmtId="0" fontId="17" fillId="13" borderId="6" xfId="15" applyFont="1" applyFill="1" applyBorder="1" applyAlignment="1">
      <alignment horizontal="left" vertical="center" shrinkToFit="1"/>
    </xf>
    <xf numFmtId="0" fontId="17" fillId="13" borderId="12" xfId="15" applyFont="1" applyFill="1" applyBorder="1" applyAlignment="1">
      <alignment horizontal="left" vertical="center" shrinkToFit="1"/>
    </xf>
    <xf numFmtId="0" fontId="17" fillId="13" borderId="3" xfId="15" applyFont="1" applyFill="1" applyBorder="1" applyAlignment="1">
      <alignment horizontal="left" vertical="center" shrinkToFit="1"/>
    </xf>
    <xf numFmtId="0" fontId="56" fillId="12" borderId="6" xfId="0" applyFont="1" applyFill="1" applyBorder="1" applyAlignment="1">
      <alignment horizontal="left" vertical="center" shrinkToFit="1"/>
    </xf>
    <xf numFmtId="0" fontId="56" fillId="12" borderId="12" xfId="0" applyFont="1" applyFill="1" applyBorder="1" applyAlignment="1">
      <alignment horizontal="left" vertical="center" shrinkToFit="1"/>
    </xf>
    <xf numFmtId="0" fontId="56" fillId="12" borderId="3" xfId="0" applyFont="1" applyFill="1" applyBorder="1" applyAlignment="1">
      <alignment horizontal="left" vertical="center" shrinkToFit="1"/>
    </xf>
    <xf numFmtId="38" fontId="48" fillId="4" borderId="44"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0" fontId="56" fillId="16" borderId="6" xfId="0" applyFont="1" applyFill="1" applyBorder="1" applyAlignment="1">
      <alignment horizontal="left" vertical="center" shrinkToFit="1"/>
    </xf>
    <xf numFmtId="0" fontId="56" fillId="16" borderId="12" xfId="0" applyFont="1" applyFill="1" applyBorder="1" applyAlignment="1">
      <alignment horizontal="left" vertical="center" shrinkToFit="1"/>
    </xf>
    <xf numFmtId="0" fontId="56" fillId="16" borderId="3" xfId="0" applyFont="1" applyFill="1" applyBorder="1" applyAlignment="1">
      <alignment horizontal="left" vertical="center" shrinkToFit="1"/>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7" fillId="12" borderId="6" xfId="15" applyFont="1" applyFill="1" applyBorder="1" applyAlignment="1">
      <alignment horizontal="left" vertical="center" shrinkToFit="1"/>
    </xf>
    <xf numFmtId="0" fontId="17" fillId="12" borderId="12" xfId="15" applyFont="1" applyFill="1" applyBorder="1" applyAlignment="1">
      <alignment horizontal="left" vertical="center" shrinkToFit="1"/>
    </xf>
    <xf numFmtId="0" fontId="17" fillId="12" borderId="3" xfId="15" applyFont="1" applyFill="1" applyBorder="1" applyAlignment="1">
      <alignment horizontal="left" vertical="center" shrinkToFit="1"/>
    </xf>
    <xf numFmtId="0" fontId="17" fillId="10" borderId="6" xfId="15" applyFont="1" applyFill="1" applyBorder="1" applyAlignment="1">
      <alignment horizontal="left" vertical="center" shrinkToFit="1"/>
    </xf>
    <xf numFmtId="0" fontId="17" fillId="10" borderId="12" xfId="15" applyFont="1" applyFill="1" applyBorder="1" applyAlignment="1">
      <alignment horizontal="left" vertical="center" shrinkToFit="1"/>
    </xf>
    <xf numFmtId="0" fontId="17" fillId="10" borderId="3" xfId="15" applyFont="1" applyFill="1" applyBorder="1" applyAlignment="1">
      <alignment horizontal="left" vertical="center" shrinkToFit="1"/>
    </xf>
    <xf numFmtId="0" fontId="50" fillId="12" borderId="66" xfId="15" applyFont="1" applyFill="1" applyBorder="1" applyAlignment="1" applyProtection="1">
      <alignment vertical="center" shrinkToFit="1"/>
      <protection locked="0"/>
    </xf>
    <xf numFmtId="0" fontId="50" fillId="12" borderId="88" xfId="15" applyFont="1" applyFill="1" applyBorder="1" applyAlignment="1" applyProtection="1">
      <alignment vertical="center" shrinkToFit="1"/>
      <protection locked="0"/>
    </xf>
    <xf numFmtId="0" fontId="71" fillId="6" borderId="0" xfId="15" applyFont="1" applyFill="1" applyAlignment="1">
      <alignment horizontal="center" vertical="center"/>
    </xf>
    <xf numFmtId="38" fontId="77" fillId="10" borderId="0" xfId="2" applyFont="1" applyFill="1" applyAlignment="1" applyProtection="1">
      <alignment horizontal="center" vertical="center"/>
    </xf>
    <xf numFmtId="56" fontId="50" fillId="0" borderId="66" xfId="15" applyNumberFormat="1" applyFont="1" applyBorder="1" applyAlignment="1">
      <alignment horizontal="center" vertical="center" shrinkToFit="1"/>
    </xf>
    <xf numFmtId="0" fontId="17" fillId="20" borderId="6" xfId="15" applyFont="1" applyFill="1" applyBorder="1" applyAlignment="1">
      <alignment horizontal="left" vertical="center" shrinkToFit="1"/>
    </xf>
    <xf numFmtId="0" fontId="17" fillId="20" borderId="12" xfId="15" applyFont="1" applyFill="1" applyBorder="1" applyAlignment="1">
      <alignment horizontal="left" vertical="center" shrinkToFit="1"/>
    </xf>
    <xf numFmtId="0" fontId="17" fillId="20" borderId="3" xfId="15" applyFont="1" applyFill="1" applyBorder="1" applyAlignment="1">
      <alignment horizontal="left" vertical="center" shrinkToFit="1"/>
    </xf>
    <xf numFmtId="0" fontId="56" fillId="19" borderId="6" xfId="0" applyFont="1" applyFill="1" applyBorder="1" applyAlignment="1">
      <alignment horizontal="left" vertical="center" shrinkToFit="1"/>
    </xf>
    <xf numFmtId="0" fontId="56" fillId="19" borderId="12" xfId="0" applyFont="1" applyFill="1" applyBorder="1" applyAlignment="1">
      <alignment horizontal="left" vertical="center" shrinkToFit="1"/>
    </xf>
    <xf numFmtId="0" fontId="56" fillId="19" borderId="3" xfId="0" applyFont="1" applyFill="1" applyBorder="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57" fillId="0" borderId="11" xfId="0" applyFont="1" applyBorder="1" applyAlignment="1">
      <alignment horizontal="left" vertical="center" shrinkToFit="1"/>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66" xfId="15" applyNumberFormat="1" applyFont="1" applyBorder="1" applyAlignment="1">
      <alignment horizontal="left" vertical="center" shrinkToFit="1"/>
    </xf>
    <xf numFmtId="56" fontId="50" fillId="0" borderId="88" xfId="15" applyNumberFormat="1" applyFont="1" applyBorder="1" applyAlignment="1">
      <alignment horizontal="left" vertical="center" shrinkToFit="1"/>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0" fontId="50" fillId="0" borderId="44" xfId="15" applyFont="1" applyBorder="1" applyAlignment="1">
      <alignment horizontal="left"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48" fillId="8" borderId="12" xfId="1" applyFont="1" applyFill="1" applyBorder="1" applyAlignment="1" applyProtection="1">
      <alignment horizontal="right" vertical="center" shrinkToFit="1"/>
      <protection locked="0"/>
    </xf>
    <xf numFmtId="38" fontId="50" fillId="0" borderId="3" xfId="2" applyFont="1" applyFill="1" applyBorder="1" applyAlignment="1" applyProtection="1">
      <alignment horizontal="right" vertical="center" shrinkToFi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38" fontId="50" fillId="4" borderId="43" xfId="1" applyFont="1" applyFill="1" applyBorder="1" applyAlignment="1" applyProtection="1">
      <alignment horizontal="center" vertical="center"/>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59" fillId="21"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8" borderId="59"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21" borderId="44" xfId="1" applyFont="1" applyFill="1" applyBorder="1" applyAlignment="1" applyProtection="1">
      <alignment horizontal="right" vertical="center" shrinkToFit="1"/>
    </xf>
    <xf numFmtId="38" fontId="59" fillId="21" borderId="45" xfId="1" applyFont="1" applyFill="1" applyBorder="1" applyAlignment="1" applyProtection="1">
      <alignment horizontal="right" vertical="center" shrinkToFit="1"/>
    </xf>
    <xf numFmtId="38" fontId="59" fillId="21" borderId="47"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pplyProtection="1">
      <alignment horizontal="left" vertical="center" wrapText="1"/>
      <protection locked="0"/>
    </xf>
    <xf numFmtId="0" fontId="46" fillId="12" borderId="32" xfId="15" applyFont="1" applyFill="1" applyBorder="1" applyAlignment="1" applyProtection="1">
      <alignment horizontal="left" vertical="center"/>
      <protection locked="0"/>
    </xf>
    <xf numFmtId="0" fontId="46" fillId="12" borderId="31" xfId="15" applyFont="1" applyFill="1" applyBorder="1" applyAlignment="1" applyProtection="1">
      <alignment horizontal="left" vertical="center"/>
      <protection locked="0"/>
    </xf>
    <xf numFmtId="0" fontId="46" fillId="12" borderId="20" xfId="15" applyFont="1" applyFill="1" applyBorder="1" applyAlignment="1" applyProtection="1">
      <alignment horizontal="left" vertical="center" wrapText="1"/>
      <protection locked="0"/>
    </xf>
    <xf numFmtId="0" fontId="46" fillId="12" borderId="0" xfId="15" applyFont="1" applyFill="1" applyAlignment="1" applyProtection="1">
      <alignment horizontal="left" vertical="center"/>
      <protection locked="0"/>
    </xf>
    <xf numFmtId="0" fontId="46" fillId="12" borderId="19" xfId="15" applyFont="1" applyFill="1" applyBorder="1" applyAlignment="1" applyProtection="1">
      <alignment horizontal="left" vertical="center"/>
      <protection locked="0"/>
    </xf>
    <xf numFmtId="0" fontId="46" fillId="12" borderId="36" xfId="15" applyFont="1" applyFill="1" applyBorder="1" applyAlignment="1" applyProtection="1">
      <alignment horizontal="left" vertical="center"/>
      <protection locked="0"/>
    </xf>
    <xf numFmtId="0" fontId="46" fillId="12" borderId="35" xfId="15" applyFont="1" applyFill="1" applyBorder="1" applyAlignment="1" applyProtection="1">
      <alignment horizontal="left" vertical="center"/>
      <protection locked="0"/>
    </xf>
    <xf numFmtId="0" fontId="46" fillId="12" borderId="34" xfId="15" applyFont="1" applyFill="1" applyBorder="1" applyAlignment="1" applyProtection="1">
      <alignment horizontal="left" vertical="center"/>
      <protection locked="0"/>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21" xfId="15" applyFont="1" applyFill="1" applyBorder="1" applyAlignment="1">
      <alignment horizontal="center" vertical="center"/>
    </xf>
    <xf numFmtId="0" fontId="17" fillId="6" borderId="0" xfId="15" applyFont="1" applyFill="1" applyAlignment="1">
      <alignment horizontal="center" vertical="center"/>
    </xf>
    <xf numFmtId="0" fontId="17" fillId="6" borderId="19" xfId="15" applyFont="1" applyFill="1" applyBorder="1" applyAlignment="1">
      <alignment horizontal="center" vertical="center"/>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46" fillId="12" borderId="20" xfId="15" applyFont="1" applyFill="1" applyBorder="1" applyAlignment="1" applyProtection="1">
      <alignment horizontal="left" vertical="center"/>
      <protection locked="0"/>
    </xf>
    <xf numFmtId="0" fontId="46" fillId="12" borderId="27" xfId="15" applyFont="1" applyFill="1" applyBorder="1" applyAlignment="1" applyProtection="1">
      <alignment horizontal="left" vertical="center"/>
      <protection locked="0"/>
    </xf>
    <xf numFmtId="0" fontId="46" fillId="12" borderId="26" xfId="15" applyFont="1" applyFill="1" applyBorder="1" applyAlignment="1" applyProtection="1">
      <alignment horizontal="left" vertical="center"/>
      <protection locked="0"/>
    </xf>
    <xf numFmtId="0" fontId="46" fillId="12" borderId="25" xfId="15" applyFont="1" applyFill="1" applyBorder="1" applyAlignment="1" applyProtection="1">
      <alignment horizontal="left" vertical="center"/>
      <protection locked="0"/>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7" fillId="6" borderId="39"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50" fillId="18" borderId="21" xfId="15" applyFont="1" applyFill="1" applyBorder="1" applyAlignment="1">
      <alignment horizontal="center" vertical="center"/>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38" fontId="48" fillId="13"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58" fillId="0" borderId="20" xfId="2" applyFont="1" applyFill="1" applyBorder="1" applyAlignment="1" applyProtection="1">
      <alignment horizontal="left" vertical="center" shrinkToFit="1"/>
    </xf>
    <xf numFmtId="38" fontId="58" fillId="0" borderId="0" xfId="2" applyFont="1" applyFill="1" applyBorder="1" applyAlignment="1" applyProtection="1">
      <alignment horizontal="left" vertical="center" shrinkToFit="1"/>
    </xf>
    <xf numFmtId="38" fontId="58" fillId="0" borderId="54" xfId="2" applyFont="1" applyFill="1" applyBorder="1" applyAlignment="1" applyProtection="1">
      <alignment horizontal="lef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48" fillId="12" borderId="2" xfId="1" applyFont="1" applyFill="1" applyBorder="1" applyAlignment="1" applyProtection="1">
      <alignmen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48" fillId="12" borderId="82" xfId="1" applyFont="1" applyFill="1" applyBorder="1" applyAlignment="1" applyProtection="1">
      <alignment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0" fontId="48" fillId="0" borderId="144" xfId="15" applyFont="1" applyBorder="1" applyAlignment="1">
      <alignment horizontal="center" vertical="center" shrinkToFit="1"/>
    </xf>
    <xf numFmtId="0" fontId="48" fillId="0" borderId="145" xfId="15" applyFont="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horizontal="left" vertical="center" shrinkToFit="1"/>
    </xf>
    <xf numFmtId="38" fontId="58" fillId="6" borderId="11" xfId="2" applyFont="1" applyFill="1" applyBorder="1" applyAlignment="1" applyProtection="1">
      <alignment horizontal="left" vertical="center" shrinkToFit="1"/>
    </xf>
    <xf numFmtId="38" fontId="58" fillId="6" borderId="23" xfId="2" applyFont="1" applyFill="1" applyBorder="1" applyAlignment="1" applyProtection="1">
      <alignment horizontal="lef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12" borderId="60" xfId="15" applyFont="1" applyFill="1" applyBorder="1" applyAlignment="1">
      <alignment horizontal="left" vertical="center"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0" fontId="50" fillId="12" borderId="66" xfId="15" applyFont="1" applyFill="1" applyBorder="1" applyAlignment="1">
      <alignment vertical="center" shrinkToFit="1"/>
    </xf>
    <xf numFmtId="0" fontId="50" fillId="12" borderId="88" xfId="15" applyFont="1" applyFill="1" applyBorder="1" applyAlignment="1">
      <alignment vertical="center"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8" fillId="12" borderId="52" xfId="15" applyFont="1" applyFill="1" applyBorder="1" applyAlignment="1">
      <alignment horizontal="left" vertical="center" shrinkToFit="1"/>
    </xf>
    <xf numFmtId="0" fontId="58" fillId="12" borderId="57" xfId="15" applyFont="1" applyFill="1" applyBorder="1" applyAlignment="1">
      <alignment horizontal="left" vertical="center" shrinkToFit="1"/>
    </xf>
    <xf numFmtId="0" fontId="58" fillId="12" borderId="58" xfId="15" applyFont="1" applyFill="1" applyBorder="1" applyAlignment="1">
      <alignment horizontal="left" vertical="center" shrinkToFit="1"/>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81"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14" fillId="0" borderId="9" xfId="17" applyFont="1" applyBorder="1" applyAlignment="1">
      <alignment horizontal="left"/>
    </xf>
    <xf numFmtId="0" fontId="14" fillId="0" borderId="22" xfId="17" applyFont="1" applyBorder="1" applyAlignment="1">
      <alignment horizontal="left"/>
    </xf>
    <xf numFmtId="0" fontId="14" fillId="0" borderId="10" xfId="17" applyFont="1" applyBorder="1" applyAlignment="1">
      <alignment horizontal="left"/>
    </xf>
    <xf numFmtId="0" fontId="43" fillId="0" borderId="0" xfId="17" applyFont="1" applyAlignment="1">
      <alignment horizontal="left"/>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2"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3" fillId="5" borderId="56" xfId="17" applyFont="1" applyFill="1" applyBorder="1" applyAlignment="1">
      <alignment horizontal="center" vertical="top"/>
    </xf>
    <xf numFmtId="0" fontId="11" fillId="0" borderId="2" xfId="17" applyFont="1" applyBorder="1" applyAlignment="1">
      <alignment horizontal="left" vertical="center"/>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cellXfs>
  <cellStyles count="18">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4681486" y="9857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24" name="直線矢印コネクタ 23">
          <a:extLst>
            <a:ext uri="{FF2B5EF4-FFF2-40B4-BE49-F238E27FC236}">
              <a16:creationId xmlns:a16="http://schemas.microsoft.com/office/drawing/2014/main" id="{B8265355-BD98-D098-0562-C14E2188AB37}"/>
            </a:ext>
          </a:extLst>
        </xdr:cNvPr>
        <xdr:cNvCxnSpPr/>
      </xdr:nvCxnSpPr>
      <xdr:spPr>
        <a:xfrm flipH="1" flipV="1">
          <a:off x="8587014" y="6174014"/>
          <a:ext cx="257629" cy="444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4" name="右中かっこ 3">
          <a:extLst>
            <a:ext uri="{FF2B5EF4-FFF2-40B4-BE49-F238E27FC236}">
              <a16:creationId xmlns:a16="http://schemas.microsoft.com/office/drawing/2014/main" id="{2D19975B-71A9-4216-8774-F921305EFA2F}"/>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9" name="右中かっこ 8">
          <a:extLst>
            <a:ext uri="{FF2B5EF4-FFF2-40B4-BE49-F238E27FC236}">
              <a16:creationId xmlns:a16="http://schemas.microsoft.com/office/drawing/2014/main" id="{1003655C-C24E-4467-B4C4-B2FAC1DAC4EA}"/>
            </a:ext>
          </a:extLst>
        </xdr:cNvPr>
        <xdr:cNvSpPr/>
      </xdr:nvSpPr>
      <xdr:spPr>
        <a:xfrm>
          <a:off x="21090255" y="1096518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44</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9926187E-D1B9-4CDC-BC72-A7891D0A3415}"/>
            </a:ext>
          </a:extLst>
        </xdr:cNvPr>
        <xdr:cNvSpPr/>
      </xdr:nvSpPr>
      <xdr:spPr>
        <a:xfrm>
          <a:off x="16104348" y="10238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23</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7" name="直線矢印コネクタ 6">
          <a:extLst>
            <a:ext uri="{FF2B5EF4-FFF2-40B4-BE49-F238E27FC236}">
              <a16:creationId xmlns:a16="http://schemas.microsoft.com/office/drawing/2014/main" id="{FF42FA45-1951-4FA8-9766-C48122840517}"/>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50</xdr:row>
      <xdr:rowOff>106680</xdr:rowOff>
    </xdr:from>
    <xdr:to>
      <xdr:col>54</xdr:col>
      <xdr:colOff>185928</xdr:colOff>
      <xdr:row>54</xdr:row>
      <xdr:rowOff>137160</xdr:rowOff>
    </xdr:to>
    <xdr:sp macro="" textlink="">
      <xdr:nvSpPr>
        <xdr:cNvPr id="11" name="右中かっこ 10">
          <a:extLst>
            <a:ext uri="{FF2B5EF4-FFF2-40B4-BE49-F238E27FC236}">
              <a16:creationId xmlns:a16="http://schemas.microsoft.com/office/drawing/2014/main" id="{4796357D-1D38-4B0D-8257-1E8A958BEBB6}"/>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2" name="右中かっこ 11">
          <a:extLst>
            <a:ext uri="{FF2B5EF4-FFF2-40B4-BE49-F238E27FC236}">
              <a16:creationId xmlns:a16="http://schemas.microsoft.com/office/drawing/2014/main" id="{257954BE-4992-430B-A296-EE2EAC3C622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file:///\\192.168.1.100\&#9315;&#36001;&#21209;\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7030A0"/>
    <pageSetUpPr fitToPage="1"/>
  </sheetPr>
  <dimension ref="A1:CT78"/>
  <sheetViews>
    <sheetView showGridLines="0" tabSelected="1" zoomScale="80" zoomScaleNormal="80" zoomScaleSheetLayoutView="90" workbookViewId="0">
      <selection activeCell="D11" sqref="D11:I11"/>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50" t="s">
        <v>443</v>
      </c>
      <c r="B1" s="250"/>
      <c r="C1" s="2"/>
      <c r="J1" s="249"/>
      <c r="K1" s="249"/>
      <c r="L1" s="750" t="s">
        <v>410</v>
      </c>
      <c r="M1" s="750"/>
      <c r="N1" s="750"/>
      <c r="O1" s="750"/>
      <c r="P1" s="750"/>
      <c r="Q1" s="750"/>
      <c r="R1" s="259"/>
      <c r="S1" s="260" t="s">
        <v>438</v>
      </c>
      <c r="T1" s="259"/>
      <c r="U1" s="259"/>
      <c r="V1" s="259"/>
      <c r="W1" s="259"/>
      <c r="Y1" s="261"/>
      <c r="AF1" s="167" t="s">
        <v>413</v>
      </c>
      <c r="AH1" s="58" t="s">
        <v>265</v>
      </c>
    </row>
    <row r="2" spans="1:69" ht="16.2" customHeight="1">
      <c r="B2" s="108"/>
      <c r="C2" s="108"/>
      <c r="D2" s="108"/>
      <c r="E2" s="108"/>
      <c r="F2" s="108"/>
      <c r="G2" s="108"/>
      <c r="H2" s="108"/>
      <c r="I2" s="108"/>
      <c r="J2" s="249"/>
      <c r="K2" s="249"/>
      <c r="L2" s="750"/>
      <c r="M2" s="750"/>
      <c r="N2" s="750"/>
      <c r="O2" s="750"/>
      <c r="P2" s="750"/>
      <c r="Q2" s="750"/>
      <c r="R2" s="259"/>
      <c r="S2" s="262" t="s">
        <v>436</v>
      </c>
      <c r="T2" s="259"/>
      <c r="U2" s="259"/>
      <c r="V2" s="259"/>
      <c r="W2" s="259"/>
      <c r="X2" s="109"/>
      <c r="Y2" s="263"/>
      <c r="Z2" s="109"/>
      <c r="AA2" s="109"/>
      <c r="AB2" s="109"/>
      <c r="AC2" s="109"/>
      <c r="AD2" s="109"/>
      <c r="AF2" s="167" t="s">
        <v>344</v>
      </c>
      <c r="AH2" s="336" t="s">
        <v>86</v>
      </c>
      <c r="AI2" s="728" t="s">
        <v>357</v>
      </c>
      <c r="AJ2" s="729"/>
      <c r="AK2" s="729"/>
      <c r="AL2" s="729"/>
      <c r="AM2" s="729"/>
      <c r="AN2" s="729"/>
      <c r="AO2" s="729"/>
      <c r="AP2" s="729"/>
      <c r="AQ2" s="729"/>
      <c r="AR2" s="730"/>
      <c r="AT2" s="197"/>
      <c r="AU2" s="725"/>
      <c r="AV2" s="725"/>
      <c r="AW2" s="725"/>
    </row>
    <row r="3" spans="1:69" ht="19.2">
      <c r="A3" s="4"/>
      <c r="B3" s="4"/>
      <c r="C3" s="4"/>
      <c r="D3" s="59"/>
      <c r="E3" s="59"/>
      <c r="F3" s="59"/>
      <c r="G3" s="59"/>
      <c r="H3" s="59"/>
      <c r="I3" s="59"/>
      <c r="J3" s="258"/>
      <c r="K3" s="258"/>
      <c r="L3" s="751" t="str">
        <f>IFERROR(VLOOKUP($D$8,$AH$2:$AS$25,12,0),"")</f>
        <v/>
      </c>
      <c r="M3" s="751"/>
      <c r="N3" s="751"/>
      <c r="O3" s="751"/>
      <c r="P3" s="751"/>
      <c r="Q3" s="751"/>
      <c r="R3" s="264"/>
      <c r="S3" s="265" t="s">
        <v>437</v>
      </c>
      <c r="T3" s="264"/>
      <c r="U3" s="264"/>
      <c r="V3" s="264"/>
      <c r="W3" s="264"/>
      <c r="X3" s="110"/>
      <c r="Y3" s="266"/>
      <c r="Z3" s="2"/>
      <c r="AA3" s="2"/>
      <c r="AB3" s="2"/>
      <c r="AC3" s="2"/>
      <c r="AD3" s="2"/>
      <c r="AF3" s="167" t="s">
        <v>345</v>
      </c>
      <c r="AH3" s="111">
        <v>1</v>
      </c>
      <c r="AI3" s="742" t="s">
        <v>387</v>
      </c>
      <c r="AJ3" s="743"/>
      <c r="AK3" s="743"/>
      <c r="AL3" s="743"/>
      <c r="AM3" s="743"/>
      <c r="AN3" s="743"/>
      <c r="AO3" s="743"/>
      <c r="AP3" s="743"/>
      <c r="AQ3" s="743"/>
      <c r="AR3" s="744"/>
      <c r="AS3" s="168" t="s">
        <v>475</v>
      </c>
      <c r="AT3" s="726"/>
      <c r="AU3" s="727"/>
      <c r="AV3" s="727"/>
      <c r="AW3" s="727"/>
    </row>
    <row r="4" spans="1:69" ht="13.95" customHeight="1" thickBot="1">
      <c r="A4" s="2"/>
      <c r="B4" s="2"/>
      <c r="C4" s="2"/>
      <c r="J4" s="258"/>
      <c r="K4" s="258"/>
      <c r="L4" s="258"/>
      <c r="M4" s="258"/>
      <c r="N4" s="258"/>
      <c r="O4" s="258"/>
      <c r="P4" s="258"/>
      <c r="Q4" s="257"/>
      <c r="R4" s="264"/>
      <c r="S4" s="264"/>
      <c r="T4" s="264"/>
      <c r="U4" s="264"/>
      <c r="V4" s="264"/>
      <c r="W4" s="264"/>
      <c r="AF4" s="167" t="s">
        <v>346</v>
      </c>
      <c r="AH4" s="111">
        <v>2</v>
      </c>
      <c r="AI4" s="742" t="s">
        <v>388</v>
      </c>
      <c r="AJ4" s="743"/>
      <c r="AK4" s="743"/>
      <c r="AL4" s="743"/>
      <c r="AM4" s="743"/>
      <c r="AN4" s="743"/>
      <c r="AO4" s="743"/>
      <c r="AP4" s="743"/>
      <c r="AQ4" s="743"/>
      <c r="AR4" s="744"/>
      <c r="AS4" s="168" t="s">
        <v>475</v>
      </c>
      <c r="AT4" s="726"/>
      <c r="AU4" s="727"/>
      <c r="AV4" s="727"/>
      <c r="AW4" s="727"/>
    </row>
    <row r="5" spans="1:69" ht="15" customHeight="1">
      <c r="A5" s="60"/>
      <c r="B5" s="60"/>
      <c r="C5" s="60"/>
      <c r="R5" s="530" t="s">
        <v>269</v>
      </c>
      <c r="S5" s="531"/>
      <c r="T5" s="531"/>
      <c r="U5" s="532"/>
      <c r="V5" s="539" t="s">
        <v>412</v>
      </c>
      <c r="W5" s="540"/>
      <c r="X5" s="540"/>
      <c r="Y5" s="540"/>
      <c r="Z5" s="540"/>
      <c r="AA5" s="540"/>
      <c r="AB5" s="540"/>
      <c r="AC5" s="540"/>
      <c r="AD5" s="541"/>
      <c r="AF5" s="167" t="s">
        <v>342</v>
      </c>
      <c r="AH5" s="111">
        <v>3</v>
      </c>
      <c r="AI5" s="742" t="s">
        <v>389</v>
      </c>
      <c r="AJ5" s="743"/>
      <c r="AK5" s="743"/>
      <c r="AL5" s="743"/>
      <c r="AM5" s="743"/>
      <c r="AN5" s="743"/>
      <c r="AO5" s="743"/>
      <c r="AP5" s="743"/>
      <c r="AQ5" s="743"/>
      <c r="AR5" s="744"/>
      <c r="AS5" s="168" t="s">
        <v>475</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533" t="s">
        <v>270</v>
      </c>
      <c r="S6" s="534"/>
      <c r="T6" s="534"/>
      <c r="U6" s="535"/>
      <c r="V6" s="542"/>
      <c r="W6" s="543"/>
      <c r="X6" s="543"/>
      <c r="Y6" s="543"/>
      <c r="Z6" s="543"/>
      <c r="AA6" s="543"/>
      <c r="AB6" s="543"/>
      <c r="AC6" s="543"/>
      <c r="AD6" s="544"/>
      <c r="AF6" s="167" t="s">
        <v>347</v>
      </c>
      <c r="AH6" s="106">
        <v>4</v>
      </c>
      <c r="AI6" s="745" t="s">
        <v>390</v>
      </c>
      <c r="AJ6" s="746"/>
      <c r="AK6" s="746"/>
      <c r="AL6" s="746"/>
      <c r="AM6" s="746"/>
      <c r="AN6" s="746"/>
      <c r="AO6" s="746"/>
      <c r="AP6" s="746"/>
      <c r="AQ6" s="746"/>
      <c r="AR6" s="747"/>
      <c r="AS6" s="168" t="s">
        <v>475</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533" t="s">
        <v>24</v>
      </c>
      <c r="S7" s="534"/>
      <c r="T7" s="534"/>
      <c r="U7" s="535"/>
      <c r="V7" s="542"/>
      <c r="W7" s="543"/>
      <c r="X7" s="543"/>
      <c r="Y7" s="543"/>
      <c r="Z7" s="543"/>
      <c r="AA7" s="543"/>
      <c r="AB7" s="543"/>
      <c r="AC7" s="543"/>
      <c r="AD7" s="544"/>
      <c r="AF7" s="167" t="s">
        <v>348</v>
      </c>
      <c r="AH7" s="106">
        <v>5</v>
      </c>
      <c r="AI7" s="745" t="s">
        <v>391</v>
      </c>
      <c r="AJ7" s="746"/>
      <c r="AK7" s="746"/>
      <c r="AL7" s="746"/>
      <c r="AM7" s="746"/>
      <c r="AN7" s="746"/>
      <c r="AO7" s="746"/>
      <c r="AP7" s="746"/>
      <c r="AQ7" s="746"/>
      <c r="AR7" s="747"/>
      <c r="AS7" s="168" t="s">
        <v>475</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736" t="s">
        <v>86</v>
      </c>
      <c r="B8" s="737"/>
      <c r="C8" s="738"/>
      <c r="D8" s="717"/>
      <c r="E8" s="718"/>
      <c r="F8" s="719"/>
      <c r="G8" s="88"/>
      <c r="H8" s="88"/>
      <c r="I8" s="88"/>
      <c r="J8" s="88"/>
      <c r="K8" s="88"/>
      <c r="L8" s="88"/>
      <c r="M8" s="88"/>
      <c r="N8" s="88"/>
      <c r="O8" s="88"/>
      <c r="P8" s="88"/>
      <c r="Q8" s="88"/>
      <c r="R8" s="536" t="s">
        <v>411</v>
      </c>
      <c r="S8" s="537"/>
      <c r="T8" s="537"/>
      <c r="U8" s="538"/>
      <c r="V8" s="545"/>
      <c r="W8" s="546"/>
      <c r="X8" s="546"/>
      <c r="Y8" s="546"/>
      <c r="Z8" s="546"/>
      <c r="AA8" s="546"/>
      <c r="AB8" s="546"/>
      <c r="AC8" s="546"/>
      <c r="AD8" s="547"/>
      <c r="AF8" s="167" t="s">
        <v>343</v>
      </c>
      <c r="AH8" s="106">
        <v>6</v>
      </c>
      <c r="AI8" s="745" t="s">
        <v>392</v>
      </c>
      <c r="AJ8" s="746"/>
      <c r="AK8" s="746"/>
      <c r="AL8" s="746"/>
      <c r="AM8" s="746"/>
      <c r="AN8" s="746"/>
      <c r="AO8" s="746"/>
      <c r="AP8" s="746"/>
      <c r="AQ8" s="746"/>
      <c r="AR8" s="747"/>
      <c r="AS8" s="168" t="s">
        <v>475</v>
      </c>
      <c r="AU8" s="57"/>
    </row>
    <row r="9" spans="1:69" ht="13.2" customHeight="1" thickBot="1">
      <c r="A9" s="739"/>
      <c r="B9" s="740"/>
      <c r="C9" s="741"/>
      <c r="D9" s="720"/>
      <c r="E9" s="721"/>
      <c r="F9" s="722"/>
      <c r="G9" s="198"/>
      <c r="H9" s="198"/>
      <c r="I9" s="198"/>
      <c r="J9" s="199"/>
      <c r="K9" s="199"/>
      <c r="L9" s="199"/>
      <c r="M9" s="199"/>
      <c r="N9" s="199"/>
      <c r="O9" s="199"/>
      <c r="P9" s="199"/>
      <c r="Q9" s="199"/>
      <c r="R9" s="199"/>
      <c r="S9" s="199"/>
      <c r="T9" s="199"/>
      <c r="U9" s="199"/>
      <c r="V9" s="199"/>
      <c r="W9" s="199"/>
      <c r="X9" s="199"/>
      <c r="Y9" s="198"/>
      <c r="Z9" s="198"/>
      <c r="AA9" s="198"/>
      <c r="AB9" s="198"/>
      <c r="AC9" s="198"/>
      <c r="AD9" s="198"/>
      <c r="AF9" s="167" t="s">
        <v>349</v>
      </c>
      <c r="AH9" s="113">
        <v>7</v>
      </c>
      <c r="AI9" s="705" t="s">
        <v>393</v>
      </c>
      <c r="AJ9" s="706"/>
      <c r="AK9" s="706"/>
      <c r="AL9" s="706"/>
      <c r="AM9" s="706"/>
      <c r="AN9" s="706"/>
      <c r="AO9" s="706"/>
      <c r="AP9" s="706"/>
      <c r="AQ9" s="706"/>
      <c r="AR9" s="707"/>
      <c r="AS9" s="168" t="s">
        <v>475</v>
      </c>
    </row>
    <row r="10" spans="1:69" ht="16.5" customHeight="1" thickTop="1">
      <c r="A10" s="771" t="s">
        <v>264</v>
      </c>
      <c r="B10" s="772"/>
      <c r="C10" s="772"/>
      <c r="D10" s="773" t="str">
        <f>IFERROR(VLOOKUP($D$8,$AH$2:$AR$25,2,0),"")</f>
        <v/>
      </c>
      <c r="E10" s="774"/>
      <c r="F10" s="774"/>
      <c r="G10" s="775"/>
      <c r="H10" s="775"/>
      <c r="I10" s="775"/>
      <c r="J10" s="775"/>
      <c r="K10" s="775"/>
      <c r="L10" s="775"/>
      <c r="M10" s="775"/>
      <c r="N10" s="775"/>
      <c r="O10" s="775"/>
      <c r="P10" s="775"/>
      <c r="Q10" s="775"/>
      <c r="R10" s="775"/>
      <c r="S10" s="775"/>
      <c r="T10" s="775"/>
      <c r="U10" s="775"/>
      <c r="V10" s="775"/>
      <c r="W10" s="775"/>
      <c r="X10" s="775"/>
      <c r="Y10" s="775"/>
      <c r="Z10" s="775"/>
      <c r="AA10" s="775"/>
      <c r="AB10" s="775"/>
      <c r="AC10" s="775"/>
      <c r="AD10" s="776"/>
      <c r="AF10" s="167" t="s">
        <v>355</v>
      </c>
      <c r="AH10" s="113">
        <v>8</v>
      </c>
      <c r="AI10" s="705" t="s">
        <v>394</v>
      </c>
      <c r="AJ10" s="706"/>
      <c r="AK10" s="706"/>
      <c r="AL10" s="706"/>
      <c r="AM10" s="706"/>
      <c r="AN10" s="706"/>
      <c r="AO10" s="706"/>
      <c r="AP10" s="706"/>
      <c r="AQ10" s="706"/>
      <c r="AR10" s="707"/>
      <c r="AS10" s="168" t="s">
        <v>475</v>
      </c>
    </row>
    <row r="11" spans="1:69" ht="16.5" customHeight="1" thickBot="1">
      <c r="A11" s="777" t="s">
        <v>68</v>
      </c>
      <c r="B11" s="778"/>
      <c r="C11" s="778"/>
      <c r="D11" s="723" t="s">
        <v>413</v>
      </c>
      <c r="E11" s="724"/>
      <c r="F11" s="724"/>
      <c r="G11" s="724"/>
      <c r="H11" s="724"/>
      <c r="I11" s="724"/>
      <c r="J11" s="781"/>
      <c r="K11" s="781"/>
      <c r="L11" s="781"/>
      <c r="M11" s="781"/>
      <c r="N11" s="781"/>
      <c r="O11" s="781"/>
      <c r="P11" s="781"/>
      <c r="Q11" s="781"/>
      <c r="R11" s="781"/>
      <c r="S11" s="781"/>
      <c r="T11" s="781"/>
      <c r="U11" s="781"/>
      <c r="V11" s="781"/>
      <c r="W11" s="781"/>
      <c r="X11" s="781"/>
      <c r="Y11" s="781"/>
      <c r="Z11" s="781"/>
      <c r="AA11" s="781"/>
      <c r="AB11" s="781"/>
      <c r="AC11" s="781"/>
      <c r="AD11" s="782"/>
      <c r="AF11" s="167" t="s">
        <v>350</v>
      </c>
      <c r="AH11" s="114">
        <v>9</v>
      </c>
      <c r="AI11" s="753" t="s">
        <v>395</v>
      </c>
      <c r="AJ11" s="754"/>
      <c r="AK11" s="754"/>
      <c r="AL11" s="754"/>
      <c r="AM11" s="754"/>
      <c r="AN11" s="754"/>
      <c r="AO11" s="754"/>
      <c r="AP11" s="754"/>
      <c r="AQ11" s="754"/>
      <c r="AR11" s="755"/>
      <c r="AS11" s="168" t="s">
        <v>475</v>
      </c>
      <c r="AT11" s="168" t="s">
        <v>471</v>
      </c>
    </row>
    <row r="12" spans="1:69" ht="16.5" customHeight="1">
      <c r="A12" s="715" t="s">
        <v>417</v>
      </c>
      <c r="B12" s="716"/>
      <c r="C12" s="248" t="s">
        <v>416</v>
      </c>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7"/>
      <c r="AF12" s="167" t="s">
        <v>351</v>
      </c>
      <c r="AH12" s="114">
        <v>10</v>
      </c>
      <c r="AI12" s="753" t="s">
        <v>396</v>
      </c>
      <c r="AJ12" s="754"/>
      <c r="AK12" s="754"/>
      <c r="AL12" s="754"/>
      <c r="AM12" s="754"/>
      <c r="AN12" s="754"/>
      <c r="AO12" s="754"/>
      <c r="AP12" s="754"/>
      <c r="AQ12" s="754"/>
      <c r="AR12" s="755"/>
      <c r="AS12" s="168" t="s">
        <v>475</v>
      </c>
      <c r="AT12" s="168" t="s">
        <v>474</v>
      </c>
      <c r="AX12" s="167" t="s">
        <v>412</v>
      </c>
    </row>
    <row r="13" spans="1:69">
      <c r="A13" s="789" t="s">
        <v>418</v>
      </c>
      <c r="B13" s="790"/>
      <c r="C13" s="796" t="s">
        <v>285</v>
      </c>
      <c r="D13" s="796"/>
      <c r="E13" s="796"/>
      <c r="F13" s="796"/>
      <c r="G13" s="796"/>
      <c r="H13" s="796"/>
      <c r="I13" s="796"/>
      <c r="J13" s="796"/>
      <c r="K13" s="796"/>
      <c r="L13" s="796"/>
      <c r="M13" s="796"/>
      <c r="N13" s="796"/>
      <c r="O13" s="796"/>
      <c r="P13" s="796"/>
      <c r="Q13" s="796"/>
      <c r="R13" s="796"/>
      <c r="S13" s="796"/>
      <c r="T13" s="796"/>
      <c r="U13" s="796"/>
      <c r="V13" s="796"/>
      <c r="W13" s="796"/>
      <c r="X13" s="796"/>
      <c r="Y13" s="796"/>
      <c r="Z13" s="796"/>
      <c r="AA13" s="796"/>
      <c r="AB13" s="796"/>
      <c r="AC13" s="796"/>
      <c r="AD13" s="797"/>
      <c r="AF13" s="167" t="s">
        <v>352</v>
      </c>
      <c r="AH13" s="112">
        <v>11</v>
      </c>
      <c r="AI13" s="756" t="s">
        <v>397</v>
      </c>
      <c r="AJ13" s="757"/>
      <c r="AK13" s="757"/>
      <c r="AL13" s="757"/>
      <c r="AM13" s="757"/>
      <c r="AN13" s="757"/>
      <c r="AO13" s="757"/>
      <c r="AP13" s="757"/>
      <c r="AQ13" s="757"/>
      <c r="AR13" s="758"/>
      <c r="AS13" s="168" t="s">
        <v>475</v>
      </c>
      <c r="AT13" s="168" t="s">
        <v>271</v>
      </c>
      <c r="AX13" s="168" t="s">
        <v>271</v>
      </c>
    </row>
    <row r="14" spans="1:69">
      <c r="A14" s="789" t="s">
        <v>419</v>
      </c>
      <c r="B14" s="790"/>
      <c r="C14" s="748" t="s">
        <v>471</v>
      </c>
      <c r="D14" s="748"/>
      <c r="E14" s="748"/>
      <c r="F14" s="748"/>
      <c r="G14" s="748"/>
      <c r="H14" s="748"/>
      <c r="I14" s="748"/>
      <c r="J14" s="748"/>
      <c r="K14" s="748"/>
      <c r="L14" s="748"/>
      <c r="M14" s="748"/>
      <c r="N14" s="748"/>
      <c r="O14" s="748"/>
      <c r="P14" s="748"/>
      <c r="Q14" s="748"/>
      <c r="R14" s="748"/>
      <c r="S14" s="748"/>
      <c r="T14" s="748"/>
      <c r="U14" s="748"/>
      <c r="V14" s="748"/>
      <c r="W14" s="748"/>
      <c r="X14" s="748"/>
      <c r="Y14" s="748"/>
      <c r="Z14" s="748"/>
      <c r="AA14" s="748"/>
      <c r="AB14" s="748"/>
      <c r="AC14" s="748"/>
      <c r="AD14" s="749"/>
      <c r="AF14" s="167" t="s">
        <v>353</v>
      </c>
      <c r="AH14" s="112">
        <v>12</v>
      </c>
      <c r="AI14" s="756" t="s">
        <v>398</v>
      </c>
      <c r="AJ14" s="757"/>
      <c r="AK14" s="757"/>
      <c r="AL14" s="757"/>
      <c r="AM14" s="757"/>
      <c r="AN14" s="757"/>
      <c r="AO14" s="757"/>
      <c r="AP14" s="757"/>
      <c r="AQ14" s="757"/>
      <c r="AR14" s="758"/>
      <c r="AS14" s="168" t="s">
        <v>475</v>
      </c>
      <c r="AT14" s="168" t="s">
        <v>272</v>
      </c>
      <c r="AX14" s="168" t="s">
        <v>272</v>
      </c>
    </row>
    <row r="15" spans="1:69">
      <c r="A15" s="789" t="s">
        <v>420</v>
      </c>
      <c r="B15" s="790"/>
      <c r="C15" s="450">
        <v>20</v>
      </c>
      <c r="D15" s="451"/>
      <c r="E15" s="450" t="s">
        <v>428</v>
      </c>
      <c r="F15" s="451"/>
      <c r="G15" s="450" t="s">
        <v>429</v>
      </c>
      <c r="H15" s="451"/>
      <c r="I15" s="450" t="s">
        <v>430</v>
      </c>
      <c r="J15" s="267" t="s">
        <v>84</v>
      </c>
      <c r="K15" s="450">
        <v>20</v>
      </c>
      <c r="L15" s="451"/>
      <c r="M15" s="450" t="s">
        <v>428</v>
      </c>
      <c r="N15" s="451"/>
      <c r="O15" s="450" t="s">
        <v>429</v>
      </c>
      <c r="P15" s="451"/>
      <c r="Q15" s="450" t="s">
        <v>430</v>
      </c>
      <c r="R15" s="267" t="s">
        <v>482</v>
      </c>
      <c r="S15" s="451"/>
      <c r="T15" s="752" t="s">
        <v>483</v>
      </c>
      <c r="U15" s="752"/>
      <c r="V15" s="200"/>
      <c r="W15" s="200"/>
      <c r="X15" s="200"/>
      <c r="Y15" s="200"/>
      <c r="Z15" s="200"/>
      <c r="AA15" s="200"/>
      <c r="AB15" s="200"/>
      <c r="AC15" s="200"/>
      <c r="AD15" s="268"/>
      <c r="AF15" s="167" t="s">
        <v>354</v>
      </c>
      <c r="AH15" s="106">
        <v>13</v>
      </c>
      <c r="AI15" s="701" t="s">
        <v>399</v>
      </c>
      <c r="AJ15" s="702"/>
      <c r="AK15" s="702"/>
      <c r="AL15" s="702"/>
      <c r="AM15" s="702"/>
      <c r="AN15" s="702"/>
      <c r="AO15" s="702"/>
      <c r="AP15" s="702"/>
      <c r="AQ15" s="702"/>
      <c r="AR15" s="703"/>
      <c r="AS15" s="168" t="s">
        <v>475</v>
      </c>
      <c r="AT15" s="168" t="s">
        <v>275</v>
      </c>
      <c r="AX15" s="168" t="s">
        <v>275</v>
      </c>
    </row>
    <row r="16" spans="1:69" ht="13.2" customHeight="1">
      <c r="A16" s="779" t="s">
        <v>421</v>
      </c>
      <c r="B16" s="780"/>
      <c r="C16" s="731"/>
      <c r="D16" s="731"/>
      <c r="E16" s="731"/>
      <c r="F16" s="731"/>
      <c r="G16" s="731"/>
      <c r="H16" s="731"/>
      <c r="I16" s="731"/>
      <c r="J16" s="731"/>
      <c r="K16" s="731"/>
      <c r="L16" s="731"/>
      <c r="M16" s="731"/>
      <c r="N16" s="731"/>
      <c r="O16" s="731"/>
      <c r="P16" s="731"/>
      <c r="Q16" s="731"/>
      <c r="R16" s="731"/>
      <c r="S16" s="731"/>
      <c r="T16" s="731"/>
      <c r="U16" s="731"/>
      <c r="V16" s="731"/>
      <c r="W16" s="731"/>
      <c r="X16" s="731"/>
      <c r="Y16" s="731"/>
      <c r="Z16" s="731"/>
      <c r="AA16" s="731"/>
      <c r="AB16" s="731"/>
      <c r="AC16" s="731"/>
      <c r="AD16" s="732"/>
      <c r="AF16" s="167" t="s">
        <v>491</v>
      </c>
      <c r="AH16" s="106">
        <v>14</v>
      </c>
      <c r="AI16" s="701" t="s">
        <v>400</v>
      </c>
      <c r="AJ16" s="702"/>
      <c r="AK16" s="702"/>
      <c r="AL16" s="702"/>
      <c r="AM16" s="702"/>
      <c r="AN16" s="702"/>
      <c r="AO16" s="702"/>
      <c r="AP16" s="702"/>
      <c r="AQ16" s="702"/>
      <c r="AR16" s="703"/>
      <c r="AS16" s="168" t="s">
        <v>475</v>
      </c>
      <c r="AT16" s="168" t="s">
        <v>273</v>
      </c>
      <c r="AX16" s="168" t="s">
        <v>273</v>
      </c>
    </row>
    <row r="17" spans="1:69" ht="25.95" customHeight="1">
      <c r="A17" s="779" t="s">
        <v>422</v>
      </c>
      <c r="B17" s="780"/>
      <c r="C17" s="731"/>
      <c r="D17" s="731"/>
      <c r="E17" s="731"/>
      <c r="F17" s="731"/>
      <c r="G17" s="731"/>
      <c r="H17" s="731"/>
      <c r="I17" s="731"/>
      <c r="J17" s="731"/>
      <c r="K17" s="731"/>
      <c r="L17" s="731"/>
      <c r="M17" s="731"/>
      <c r="N17" s="731"/>
      <c r="O17" s="731"/>
      <c r="P17" s="731"/>
      <c r="Q17" s="731"/>
      <c r="R17" s="731"/>
      <c r="S17" s="731"/>
      <c r="T17" s="731"/>
      <c r="U17" s="731"/>
      <c r="V17" s="731"/>
      <c r="W17" s="731"/>
      <c r="X17" s="731"/>
      <c r="Y17" s="731"/>
      <c r="Z17" s="731"/>
      <c r="AA17" s="731"/>
      <c r="AB17" s="731"/>
      <c r="AC17" s="731"/>
      <c r="AD17" s="732"/>
      <c r="AF17" s="168"/>
      <c r="AH17" s="106">
        <v>15</v>
      </c>
      <c r="AI17" s="701" t="s">
        <v>401</v>
      </c>
      <c r="AJ17" s="702"/>
      <c r="AK17" s="702"/>
      <c r="AL17" s="702"/>
      <c r="AM17" s="702"/>
      <c r="AN17" s="702"/>
      <c r="AO17" s="702"/>
      <c r="AP17" s="702"/>
      <c r="AQ17" s="702"/>
      <c r="AR17" s="703"/>
      <c r="AS17" s="168" t="s">
        <v>475</v>
      </c>
      <c r="AT17" s="168" t="s">
        <v>274</v>
      </c>
      <c r="AX17" s="168" t="s">
        <v>274</v>
      </c>
    </row>
    <row r="18" spans="1:69" ht="15" customHeight="1">
      <c r="A18" s="779" t="s">
        <v>423</v>
      </c>
      <c r="B18" s="780"/>
      <c r="C18" s="731"/>
      <c r="D18" s="731"/>
      <c r="E18" s="731"/>
      <c r="F18" s="731"/>
      <c r="G18" s="731"/>
      <c r="H18" s="731"/>
      <c r="I18" s="731"/>
      <c r="J18" s="731"/>
      <c r="K18" s="731"/>
      <c r="L18" s="731"/>
      <c r="M18" s="731"/>
      <c r="N18" s="731"/>
      <c r="O18" s="731"/>
      <c r="P18" s="731"/>
      <c r="Q18" s="731"/>
      <c r="R18" s="731"/>
      <c r="S18" s="731"/>
      <c r="T18" s="731"/>
      <c r="U18" s="731"/>
      <c r="V18" s="731"/>
      <c r="W18" s="731"/>
      <c r="X18" s="731"/>
      <c r="Y18" s="731"/>
      <c r="Z18" s="731"/>
      <c r="AA18" s="731"/>
      <c r="AB18" s="731"/>
      <c r="AC18" s="731"/>
      <c r="AD18" s="732"/>
      <c r="AF18" s="168"/>
      <c r="AH18" s="115">
        <v>16</v>
      </c>
      <c r="AI18" s="733" t="s">
        <v>402</v>
      </c>
      <c r="AJ18" s="734"/>
      <c r="AK18" s="734"/>
      <c r="AL18" s="734"/>
      <c r="AM18" s="734"/>
      <c r="AN18" s="734"/>
      <c r="AO18" s="734"/>
      <c r="AP18" s="734"/>
      <c r="AQ18" s="734"/>
      <c r="AR18" s="735"/>
      <c r="AS18" s="168" t="s">
        <v>475</v>
      </c>
      <c r="AT18" s="168" t="s">
        <v>276</v>
      </c>
      <c r="AX18" s="168" t="s">
        <v>276</v>
      </c>
    </row>
    <row r="19" spans="1:69" ht="37.950000000000003" customHeight="1" thickBot="1">
      <c r="A19" s="785" t="s">
        <v>424</v>
      </c>
      <c r="B19" s="786"/>
      <c r="C19" s="787"/>
      <c r="D19" s="787"/>
      <c r="E19" s="787"/>
      <c r="F19" s="787"/>
      <c r="G19" s="787"/>
      <c r="H19" s="787"/>
      <c r="I19" s="787"/>
      <c r="J19" s="787"/>
      <c r="K19" s="787"/>
      <c r="L19" s="787"/>
      <c r="M19" s="787"/>
      <c r="N19" s="787"/>
      <c r="O19" s="787"/>
      <c r="P19" s="787"/>
      <c r="Q19" s="787"/>
      <c r="R19" s="787"/>
      <c r="S19" s="787"/>
      <c r="T19" s="787"/>
      <c r="U19" s="787"/>
      <c r="V19" s="787"/>
      <c r="W19" s="787"/>
      <c r="X19" s="787"/>
      <c r="Y19" s="787"/>
      <c r="Z19" s="787"/>
      <c r="AA19" s="787"/>
      <c r="AB19" s="787"/>
      <c r="AC19" s="787"/>
      <c r="AD19" s="788"/>
      <c r="AF19" s="168"/>
      <c r="AH19" s="115">
        <v>17</v>
      </c>
      <c r="AI19" s="733" t="s">
        <v>403</v>
      </c>
      <c r="AJ19" s="734"/>
      <c r="AK19" s="734"/>
      <c r="AL19" s="734"/>
      <c r="AM19" s="734"/>
      <c r="AN19" s="734"/>
      <c r="AO19" s="734"/>
      <c r="AP19" s="734"/>
      <c r="AQ19" s="734"/>
      <c r="AR19" s="735"/>
      <c r="AS19" s="168" t="s">
        <v>475</v>
      </c>
      <c r="AT19" s="168" t="s">
        <v>277</v>
      </c>
      <c r="AX19" s="168" t="s">
        <v>277</v>
      </c>
    </row>
    <row r="20" spans="1:69" ht="21.6" customHeight="1">
      <c r="A20" s="201"/>
      <c r="B20" s="201"/>
      <c r="C20" s="201"/>
      <c r="D20" s="202"/>
      <c r="E20" s="202"/>
      <c r="F20" s="202"/>
      <c r="G20" s="202"/>
      <c r="H20" s="202"/>
      <c r="I20" s="202"/>
      <c r="J20" s="202"/>
      <c r="K20" s="202"/>
      <c r="L20" s="202"/>
      <c r="M20" s="202"/>
      <c r="N20" s="202"/>
      <c r="O20" s="202"/>
      <c r="P20" s="202"/>
      <c r="Q20" s="202"/>
      <c r="R20" s="202"/>
      <c r="S20" s="202"/>
      <c r="T20" s="202"/>
      <c r="U20" s="202"/>
      <c r="V20" s="202"/>
      <c r="W20" s="202"/>
      <c r="X20" s="202"/>
      <c r="Y20" s="201"/>
      <c r="Z20" s="201"/>
      <c r="AA20" s="201"/>
      <c r="AB20" s="201"/>
      <c r="AC20" s="201"/>
      <c r="AD20" s="201"/>
      <c r="AF20" s="168"/>
      <c r="AH20" s="111">
        <v>18</v>
      </c>
      <c r="AI20" s="708" t="s">
        <v>404</v>
      </c>
      <c r="AJ20" s="709"/>
      <c r="AK20" s="709"/>
      <c r="AL20" s="709"/>
      <c r="AM20" s="709"/>
      <c r="AN20" s="709"/>
      <c r="AO20" s="709"/>
      <c r="AP20" s="709"/>
      <c r="AQ20" s="709"/>
      <c r="AR20" s="710"/>
      <c r="AS20" s="168" t="s">
        <v>475</v>
      </c>
      <c r="AT20" s="168" t="s">
        <v>278</v>
      </c>
      <c r="AX20" s="168" t="s">
        <v>278</v>
      </c>
    </row>
    <row r="21" spans="1:69" ht="14.25" customHeight="1" thickBot="1">
      <c r="A21" s="79" t="s">
        <v>7</v>
      </c>
      <c r="B21" s="79"/>
      <c r="C21" s="79"/>
      <c r="D21" s="203"/>
      <c r="E21" s="203"/>
      <c r="F21" s="203"/>
      <c r="G21" s="704" t="s">
        <v>5</v>
      </c>
      <c r="H21" s="704"/>
      <c r="I21" s="704"/>
      <c r="J21" s="704"/>
      <c r="K21" s="704"/>
      <c r="L21" s="704"/>
      <c r="M21" s="704"/>
      <c r="N21" s="704"/>
      <c r="O21" s="704"/>
      <c r="P21" s="704"/>
      <c r="Q21" s="704"/>
      <c r="R21" s="704"/>
      <c r="S21" s="704"/>
      <c r="T21" s="704"/>
      <c r="U21" s="704"/>
      <c r="V21" s="704"/>
      <c r="W21" s="704"/>
      <c r="X21" s="704"/>
      <c r="Y21" s="704"/>
      <c r="Z21" s="704"/>
      <c r="AA21" s="704"/>
      <c r="AB21" s="704"/>
      <c r="AC21" s="704"/>
      <c r="AD21" s="704"/>
      <c r="AF21" s="168"/>
      <c r="AH21" s="111">
        <v>19</v>
      </c>
      <c r="AI21" s="708" t="s">
        <v>405</v>
      </c>
      <c r="AJ21" s="709"/>
      <c r="AK21" s="709"/>
      <c r="AL21" s="709"/>
      <c r="AM21" s="709"/>
      <c r="AN21" s="709"/>
      <c r="AO21" s="709"/>
      <c r="AP21" s="709"/>
      <c r="AQ21" s="709"/>
      <c r="AR21" s="710"/>
      <c r="AS21" s="168" t="s">
        <v>475</v>
      </c>
      <c r="AT21" s="168" t="s">
        <v>279</v>
      </c>
      <c r="AU21" s="61"/>
      <c r="AV21" s="61"/>
      <c r="AW21" s="61"/>
      <c r="AX21" s="168" t="s">
        <v>279</v>
      </c>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791" t="s">
        <v>4</v>
      </c>
      <c r="B22" s="792"/>
      <c r="C22" s="792"/>
      <c r="D22" s="711" t="s">
        <v>266</v>
      </c>
      <c r="E22" s="608"/>
      <c r="F22" s="609"/>
      <c r="G22" s="793" t="s">
        <v>267</v>
      </c>
      <c r="H22" s="794"/>
      <c r="I22" s="794"/>
      <c r="J22" s="794"/>
      <c r="K22" s="794"/>
      <c r="L22" s="794"/>
      <c r="M22" s="794"/>
      <c r="N22" s="794"/>
      <c r="O22" s="794"/>
      <c r="P22" s="794"/>
      <c r="Q22" s="794"/>
      <c r="R22" s="794"/>
      <c r="S22" s="794"/>
      <c r="T22" s="794"/>
      <c r="U22" s="794"/>
      <c r="V22" s="794"/>
      <c r="W22" s="794"/>
      <c r="X22" s="794"/>
      <c r="Y22" s="794"/>
      <c r="Z22" s="794"/>
      <c r="AA22" s="794"/>
      <c r="AB22" s="794"/>
      <c r="AC22" s="794"/>
      <c r="AD22" s="795"/>
      <c r="AF22" s="168"/>
      <c r="AG22" s="80"/>
      <c r="AH22" s="106">
        <v>20</v>
      </c>
      <c r="AI22" s="701" t="s">
        <v>406</v>
      </c>
      <c r="AJ22" s="702"/>
      <c r="AK22" s="702"/>
      <c r="AL22" s="702"/>
      <c r="AM22" s="702"/>
      <c r="AN22" s="702"/>
      <c r="AO22" s="702"/>
      <c r="AP22" s="702"/>
      <c r="AQ22" s="702"/>
      <c r="AR22" s="703"/>
      <c r="AS22" s="168" t="s">
        <v>475</v>
      </c>
      <c r="AT22" s="168" t="s">
        <v>280</v>
      </c>
      <c r="AV22" s="80"/>
      <c r="AW22" s="80"/>
      <c r="AX22" s="168" t="s">
        <v>280</v>
      </c>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783" t="s">
        <v>366</v>
      </c>
      <c r="B23" s="784"/>
      <c r="C23" s="784"/>
      <c r="D23" s="712"/>
      <c r="E23" s="713"/>
      <c r="F23" s="714"/>
      <c r="G23" s="610"/>
      <c r="H23" s="611"/>
      <c r="I23" s="611"/>
      <c r="J23" s="611"/>
      <c r="K23" s="611"/>
      <c r="L23" s="611"/>
      <c r="M23" s="611"/>
      <c r="N23" s="611"/>
      <c r="O23" s="611"/>
      <c r="P23" s="611"/>
      <c r="Q23" s="611"/>
      <c r="R23" s="611"/>
      <c r="S23" s="611"/>
      <c r="T23" s="611"/>
      <c r="U23" s="611"/>
      <c r="V23" s="611"/>
      <c r="W23" s="611"/>
      <c r="X23" s="611"/>
      <c r="Y23" s="611"/>
      <c r="Z23" s="611"/>
      <c r="AA23" s="611"/>
      <c r="AB23" s="611"/>
      <c r="AC23" s="611"/>
      <c r="AD23" s="612"/>
      <c r="AF23" s="168"/>
      <c r="AG23" s="79"/>
      <c r="AH23" s="106">
        <v>21</v>
      </c>
      <c r="AI23" s="701" t="s">
        <v>407</v>
      </c>
      <c r="AJ23" s="702"/>
      <c r="AK23" s="702"/>
      <c r="AL23" s="702"/>
      <c r="AM23" s="702"/>
      <c r="AN23" s="702"/>
      <c r="AO23" s="702"/>
      <c r="AP23" s="702"/>
      <c r="AQ23" s="702"/>
      <c r="AR23" s="703"/>
      <c r="AS23" s="168" t="s">
        <v>475</v>
      </c>
      <c r="AT23" s="168" t="s">
        <v>281</v>
      </c>
      <c r="AX23" s="168" t="s">
        <v>281</v>
      </c>
    </row>
    <row r="24" spans="1:69" s="80" customFormat="1" ht="17.7" customHeight="1">
      <c r="A24" s="643" t="s">
        <v>35</v>
      </c>
      <c r="B24" s="644"/>
      <c r="C24" s="644"/>
      <c r="D24" s="630"/>
      <c r="E24" s="631"/>
      <c r="F24" s="632"/>
      <c r="G24" s="610"/>
      <c r="H24" s="611"/>
      <c r="I24" s="611"/>
      <c r="J24" s="611"/>
      <c r="K24" s="611"/>
      <c r="L24" s="611"/>
      <c r="M24" s="611"/>
      <c r="N24" s="611"/>
      <c r="O24" s="611"/>
      <c r="P24" s="611"/>
      <c r="Q24" s="611"/>
      <c r="R24" s="611"/>
      <c r="S24" s="611"/>
      <c r="T24" s="611"/>
      <c r="U24" s="611"/>
      <c r="V24" s="611"/>
      <c r="W24" s="611"/>
      <c r="X24" s="611"/>
      <c r="Y24" s="611"/>
      <c r="Z24" s="611"/>
      <c r="AA24" s="611"/>
      <c r="AB24" s="611"/>
      <c r="AC24" s="611"/>
      <c r="AD24" s="612"/>
      <c r="AF24" s="168"/>
      <c r="AH24" s="106">
        <v>22</v>
      </c>
      <c r="AI24" s="701" t="s">
        <v>408</v>
      </c>
      <c r="AJ24" s="702"/>
      <c r="AK24" s="702"/>
      <c r="AL24" s="702"/>
      <c r="AM24" s="702"/>
      <c r="AN24" s="702"/>
      <c r="AO24" s="702"/>
      <c r="AP24" s="702"/>
      <c r="AQ24" s="702"/>
      <c r="AR24" s="703"/>
      <c r="AS24" s="168" t="s">
        <v>475</v>
      </c>
      <c r="AT24" s="168" t="s">
        <v>282</v>
      </c>
      <c r="AX24" s="168" t="s">
        <v>282</v>
      </c>
    </row>
    <row r="25" spans="1:69" s="80" customFormat="1" ht="17.7" customHeight="1">
      <c r="A25" s="643" t="s">
        <v>36</v>
      </c>
      <c r="B25" s="644"/>
      <c r="C25" s="644"/>
      <c r="D25" s="630"/>
      <c r="E25" s="631"/>
      <c r="F25" s="632"/>
      <c r="G25" s="610"/>
      <c r="H25" s="611"/>
      <c r="I25" s="611"/>
      <c r="J25" s="611"/>
      <c r="K25" s="611"/>
      <c r="L25" s="611"/>
      <c r="M25" s="611"/>
      <c r="N25" s="611"/>
      <c r="O25" s="611"/>
      <c r="P25" s="611"/>
      <c r="Q25" s="611"/>
      <c r="R25" s="611"/>
      <c r="S25" s="611"/>
      <c r="T25" s="611"/>
      <c r="U25" s="611"/>
      <c r="V25" s="611"/>
      <c r="W25" s="611"/>
      <c r="X25" s="611"/>
      <c r="Y25" s="611"/>
      <c r="Z25" s="611"/>
      <c r="AA25" s="611"/>
      <c r="AB25" s="611"/>
      <c r="AC25" s="611"/>
      <c r="AD25" s="612"/>
      <c r="AF25" s="168"/>
      <c r="AH25" s="107">
        <v>23</v>
      </c>
      <c r="AI25" s="116" t="s">
        <v>409</v>
      </c>
      <c r="AJ25" s="117"/>
      <c r="AK25" s="117"/>
      <c r="AL25" s="117"/>
      <c r="AM25" s="117"/>
      <c r="AN25" s="117"/>
      <c r="AO25" s="117"/>
      <c r="AP25" s="117"/>
      <c r="AQ25" s="117"/>
      <c r="AR25" s="118"/>
      <c r="AS25" s="323" t="s">
        <v>476</v>
      </c>
      <c r="AT25" s="168" t="s">
        <v>283</v>
      </c>
      <c r="AX25" s="168" t="s">
        <v>283</v>
      </c>
    </row>
    <row r="26" spans="1:69" s="80" customFormat="1" ht="17.7" customHeight="1">
      <c r="A26" s="643" t="s">
        <v>37</v>
      </c>
      <c r="B26" s="644"/>
      <c r="C26" s="644"/>
      <c r="D26" s="630"/>
      <c r="E26" s="631"/>
      <c r="F26" s="632"/>
      <c r="G26" s="610"/>
      <c r="H26" s="611"/>
      <c r="I26" s="611"/>
      <c r="J26" s="611"/>
      <c r="K26" s="611"/>
      <c r="L26" s="611"/>
      <c r="M26" s="611"/>
      <c r="N26" s="611"/>
      <c r="O26" s="611"/>
      <c r="P26" s="611"/>
      <c r="Q26" s="611"/>
      <c r="R26" s="611"/>
      <c r="S26" s="611"/>
      <c r="T26" s="611"/>
      <c r="U26" s="611"/>
      <c r="V26" s="611"/>
      <c r="W26" s="611"/>
      <c r="X26" s="611"/>
      <c r="Y26" s="611"/>
      <c r="Z26" s="611"/>
      <c r="AA26" s="611"/>
      <c r="AB26" s="611"/>
      <c r="AC26" s="611"/>
      <c r="AD26" s="612"/>
      <c r="AF26" s="168"/>
      <c r="AH26" s="169" t="s">
        <v>356</v>
      </c>
      <c r="AI26" s="770"/>
      <c r="AJ26" s="770"/>
      <c r="AK26" s="770"/>
      <c r="AL26" s="770"/>
      <c r="AM26" s="770"/>
      <c r="AN26" s="770"/>
      <c r="AO26" s="770"/>
      <c r="AP26" s="770"/>
      <c r="AQ26" s="770"/>
      <c r="AR26" s="770"/>
      <c r="AS26" s="81"/>
      <c r="AT26" s="168" t="s">
        <v>284</v>
      </c>
      <c r="AX26" s="168" t="s">
        <v>284</v>
      </c>
    </row>
    <row r="27" spans="1:69" s="80" customFormat="1" ht="17.7" customHeight="1">
      <c r="A27" s="645" t="s">
        <v>38</v>
      </c>
      <c r="B27" s="646"/>
      <c r="C27" s="646"/>
      <c r="D27" s="630"/>
      <c r="E27" s="631"/>
      <c r="F27" s="632"/>
      <c r="G27" s="610"/>
      <c r="H27" s="611"/>
      <c r="I27" s="611"/>
      <c r="J27" s="611"/>
      <c r="K27" s="611"/>
      <c r="L27" s="611"/>
      <c r="M27" s="611"/>
      <c r="N27" s="611"/>
      <c r="O27" s="611"/>
      <c r="P27" s="611"/>
      <c r="Q27" s="611"/>
      <c r="R27" s="611"/>
      <c r="S27" s="611"/>
      <c r="T27" s="611"/>
      <c r="U27" s="611"/>
      <c r="V27" s="611"/>
      <c r="W27" s="611"/>
      <c r="X27" s="611"/>
      <c r="Y27" s="611"/>
      <c r="Z27" s="611"/>
      <c r="AA27" s="611"/>
      <c r="AB27" s="611"/>
      <c r="AC27" s="611"/>
      <c r="AD27" s="612"/>
      <c r="AF27" s="168"/>
      <c r="AH27" s="251" t="s">
        <v>425</v>
      </c>
      <c r="AI27" s="252"/>
      <c r="AJ27" s="252"/>
      <c r="AK27" s="252"/>
      <c r="AL27" s="252"/>
      <c r="AM27" s="252"/>
      <c r="AN27" s="252"/>
      <c r="AO27" s="252"/>
      <c r="AP27" s="252"/>
      <c r="AQ27" s="252"/>
      <c r="AR27" s="252"/>
      <c r="AS27" s="81"/>
    </row>
    <row r="28" spans="1:69" s="80" customFormat="1" ht="17.7" customHeight="1">
      <c r="A28" s="643" t="s">
        <v>39</v>
      </c>
      <c r="B28" s="644"/>
      <c r="C28" s="644"/>
      <c r="D28" s="633">
        <f>J28*P28</f>
        <v>0</v>
      </c>
      <c r="E28" s="634"/>
      <c r="F28" s="635"/>
      <c r="G28" s="604" t="s">
        <v>312</v>
      </c>
      <c r="H28" s="605"/>
      <c r="I28" s="606"/>
      <c r="J28" s="613"/>
      <c r="K28" s="614"/>
      <c r="L28" s="618" t="s">
        <v>313</v>
      </c>
      <c r="M28" s="619"/>
      <c r="N28" s="619"/>
      <c r="O28" s="619"/>
      <c r="P28" s="613"/>
      <c r="Q28" s="614"/>
      <c r="R28" s="290"/>
      <c r="S28" s="290"/>
      <c r="T28" s="290"/>
      <c r="U28" s="290"/>
      <c r="V28" s="290"/>
      <c r="W28" s="290"/>
      <c r="X28" s="290"/>
      <c r="Y28" s="290"/>
      <c r="Z28" s="290"/>
      <c r="AA28" s="291"/>
      <c r="AB28" s="291"/>
      <c r="AC28" s="291"/>
      <c r="AD28" s="292"/>
      <c r="AF28" s="168"/>
      <c r="AH28" s="251" t="s">
        <v>426</v>
      </c>
      <c r="AI28" s="252"/>
      <c r="AJ28" s="252"/>
      <c r="AK28" s="252"/>
      <c r="AL28" s="252"/>
      <c r="AM28" s="252"/>
      <c r="AN28" s="252"/>
      <c r="AO28" s="252"/>
      <c r="AP28" s="252"/>
      <c r="AQ28" s="252"/>
      <c r="AR28" s="252"/>
      <c r="AS28" s="81"/>
    </row>
    <row r="29" spans="1:69" s="80" customFormat="1" ht="17.7" customHeight="1">
      <c r="A29" s="645" t="s">
        <v>40</v>
      </c>
      <c r="B29" s="646"/>
      <c r="C29" s="646"/>
      <c r="D29" s="633">
        <f>J29*(P29+U29)+AB29</f>
        <v>0</v>
      </c>
      <c r="E29" s="634"/>
      <c r="F29" s="635"/>
      <c r="G29" s="604" t="s">
        <v>309</v>
      </c>
      <c r="H29" s="605"/>
      <c r="I29" s="606"/>
      <c r="J29" s="559"/>
      <c r="K29" s="562"/>
      <c r="L29" s="620" t="s">
        <v>311</v>
      </c>
      <c r="M29" s="605"/>
      <c r="N29" s="605"/>
      <c r="O29" s="605"/>
      <c r="P29" s="613"/>
      <c r="Q29" s="614"/>
      <c r="R29" s="620" t="s">
        <v>310</v>
      </c>
      <c r="S29" s="605"/>
      <c r="T29" s="605"/>
      <c r="U29" s="613"/>
      <c r="V29" s="614"/>
      <c r="W29" s="290"/>
      <c r="X29" s="487" t="s">
        <v>450</v>
      </c>
      <c r="Y29" s="488"/>
      <c r="Z29" s="488"/>
      <c r="AA29" s="489"/>
      <c r="AB29" s="528">
        <f>AM37</f>
        <v>0</v>
      </c>
      <c r="AC29" s="528"/>
      <c r="AD29" s="529"/>
      <c r="AF29" s="168"/>
      <c r="AH29" s="251" t="s">
        <v>427</v>
      </c>
      <c r="AI29" s="252"/>
      <c r="AJ29" s="252"/>
      <c r="AK29" s="252"/>
      <c r="AL29" s="252"/>
      <c r="AM29" s="252"/>
      <c r="AN29" s="252"/>
      <c r="AO29" s="252"/>
      <c r="AP29" s="252"/>
      <c r="AQ29" s="252"/>
      <c r="AR29" s="252"/>
      <c r="AS29" s="81"/>
    </row>
    <row r="30" spans="1:69" s="80" customFormat="1" ht="17.7" customHeight="1">
      <c r="A30" s="643" t="s">
        <v>41</v>
      </c>
      <c r="B30" s="644"/>
      <c r="C30" s="644"/>
      <c r="D30" s="630"/>
      <c r="E30" s="631"/>
      <c r="F30" s="632"/>
      <c r="G30" s="610"/>
      <c r="H30" s="611"/>
      <c r="I30" s="611"/>
      <c r="J30" s="611"/>
      <c r="K30" s="611"/>
      <c r="L30" s="611"/>
      <c r="M30" s="611"/>
      <c r="N30" s="611"/>
      <c r="O30" s="611"/>
      <c r="P30" s="611"/>
      <c r="Q30" s="611"/>
      <c r="R30" s="611"/>
      <c r="S30" s="611"/>
      <c r="T30" s="611"/>
      <c r="U30" s="611"/>
      <c r="V30" s="611"/>
      <c r="W30" s="611"/>
      <c r="X30" s="611"/>
      <c r="Y30" s="611"/>
      <c r="Z30" s="611"/>
      <c r="AA30" s="641"/>
      <c r="AB30" s="641"/>
      <c r="AC30" s="641"/>
      <c r="AD30" s="642"/>
      <c r="AF30" s="168"/>
      <c r="AH30" s="15" t="s">
        <v>356</v>
      </c>
      <c r="AI30" s="252"/>
      <c r="AJ30" s="252"/>
      <c r="AK30" s="252"/>
      <c r="AL30" s="252"/>
      <c r="AM30" s="252"/>
      <c r="AN30" s="252"/>
      <c r="AO30" s="252"/>
      <c r="AP30" s="252"/>
      <c r="AQ30" s="252"/>
      <c r="AR30" s="252"/>
      <c r="AS30" s="81"/>
    </row>
    <row r="31" spans="1:69" s="80" customFormat="1" ht="17.7" customHeight="1" thickBot="1">
      <c r="A31" s="643" t="s">
        <v>42</v>
      </c>
      <c r="B31" s="644"/>
      <c r="C31" s="644"/>
      <c r="D31" s="630"/>
      <c r="E31" s="631"/>
      <c r="F31" s="632"/>
      <c r="G31" s="610"/>
      <c r="H31" s="611"/>
      <c r="I31" s="611"/>
      <c r="J31" s="611"/>
      <c r="K31" s="611"/>
      <c r="L31" s="611"/>
      <c r="M31" s="611"/>
      <c r="N31" s="611"/>
      <c r="O31" s="611"/>
      <c r="P31" s="611"/>
      <c r="Q31" s="611"/>
      <c r="R31" s="611"/>
      <c r="S31" s="611"/>
      <c r="T31" s="611"/>
      <c r="U31" s="611"/>
      <c r="V31" s="611"/>
      <c r="W31" s="611"/>
      <c r="X31" s="611"/>
      <c r="Y31" s="611"/>
      <c r="Z31" s="611"/>
      <c r="AA31" s="611"/>
      <c r="AB31" s="611"/>
      <c r="AC31" s="611"/>
      <c r="AD31" s="612"/>
      <c r="AF31" s="80" t="s">
        <v>485</v>
      </c>
      <c r="AH31" s="189"/>
      <c r="AI31" s="214"/>
      <c r="AJ31" s="81"/>
      <c r="AK31" s="81"/>
      <c r="AL31" s="81"/>
      <c r="AM31" s="81"/>
      <c r="AN31" s="215"/>
      <c r="AO31" s="215"/>
      <c r="AP31" s="170"/>
      <c r="AQ31" s="170"/>
      <c r="AR31" s="170"/>
      <c r="AS31" s="81"/>
    </row>
    <row r="32" spans="1:69" s="80" customFormat="1" ht="17.7" customHeight="1" thickBot="1">
      <c r="A32" s="645" t="s">
        <v>43</v>
      </c>
      <c r="B32" s="646"/>
      <c r="C32" s="646"/>
      <c r="D32" s="630"/>
      <c r="E32" s="631"/>
      <c r="F32" s="632"/>
      <c r="G32" s="610"/>
      <c r="H32" s="611"/>
      <c r="I32" s="611"/>
      <c r="J32" s="611"/>
      <c r="K32" s="611"/>
      <c r="L32" s="611"/>
      <c r="M32" s="611"/>
      <c r="N32" s="611"/>
      <c r="O32" s="611"/>
      <c r="P32" s="611"/>
      <c r="Q32" s="611"/>
      <c r="R32" s="611"/>
      <c r="S32" s="611"/>
      <c r="T32" s="611"/>
      <c r="U32" s="611"/>
      <c r="V32" s="611"/>
      <c r="W32" s="611"/>
      <c r="X32" s="611"/>
      <c r="Y32" s="611"/>
      <c r="Z32" s="611"/>
      <c r="AA32" s="611"/>
      <c r="AB32" s="611"/>
      <c r="AC32" s="611"/>
      <c r="AD32" s="612"/>
      <c r="AF32" s="761" t="s">
        <v>373</v>
      </c>
      <c r="AG32" s="762"/>
      <c r="AH32" s="303" t="s">
        <v>370</v>
      </c>
      <c r="AI32" s="305" t="s">
        <v>368</v>
      </c>
      <c r="AJ32" s="304" t="s">
        <v>371</v>
      </c>
      <c r="AK32" s="306" t="s">
        <v>369</v>
      </c>
      <c r="AL32" s="304" t="s">
        <v>371</v>
      </c>
      <c r="AM32" s="763" t="s">
        <v>372</v>
      </c>
      <c r="AN32" s="764"/>
      <c r="AO32" s="215"/>
      <c r="AP32" s="170"/>
      <c r="AQ32" s="170"/>
      <c r="AR32" s="170"/>
      <c r="AS32" s="81"/>
    </row>
    <row r="33" spans="1:98" s="80" customFormat="1" ht="17.7" customHeight="1" thickTop="1" thickBot="1">
      <c r="A33" s="654" t="s">
        <v>44</v>
      </c>
      <c r="B33" s="655"/>
      <c r="C33" s="655"/>
      <c r="D33" s="636"/>
      <c r="E33" s="637"/>
      <c r="F33" s="638"/>
      <c r="G33" s="656"/>
      <c r="H33" s="657"/>
      <c r="I33" s="657"/>
      <c r="J33" s="657"/>
      <c r="K33" s="657"/>
      <c r="L33" s="657"/>
      <c r="M33" s="657"/>
      <c r="N33" s="657"/>
      <c r="O33" s="657"/>
      <c r="P33" s="657"/>
      <c r="Q33" s="657"/>
      <c r="R33" s="657"/>
      <c r="S33" s="657"/>
      <c r="T33" s="657"/>
      <c r="U33" s="657"/>
      <c r="V33" s="657"/>
      <c r="W33" s="657"/>
      <c r="X33" s="657"/>
      <c r="Y33" s="657"/>
      <c r="Z33" s="657"/>
      <c r="AA33" s="657"/>
      <c r="AB33" s="657"/>
      <c r="AC33" s="657"/>
      <c r="AD33" s="658"/>
      <c r="AF33" s="765"/>
      <c r="AG33" s="766"/>
      <c r="AH33" s="233"/>
      <c r="AI33" s="204"/>
      <c r="AJ33" s="317">
        <f>AH33*AI33</f>
        <v>0</v>
      </c>
      <c r="AK33" s="204"/>
      <c r="AL33" s="317">
        <f>AH33*AK33</f>
        <v>0</v>
      </c>
      <c r="AM33" s="647">
        <f>AJ33+AL33</f>
        <v>0</v>
      </c>
      <c r="AN33" s="648"/>
      <c r="AO33" s="215"/>
      <c r="AP33" s="170"/>
      <c r="AQ33" s="170"/>
      <c r="AR33" s="170"/>
      <c r="AS33" s="81"/>
    </row>
    <row r="34" spans="1:98" s="80" customFormat="1" ht="17.7" customHeight="1" thickBot="1">
      <c r="A34" s="661" t="s">
        <v>0</v>
      </c>
      <c r="B34" s="661"/>
      <c r="C34" s="661"/>
      <c r="D34" s="615">
        <f>SUM(D23:D33)</f>
        <v>0</v>
      </c>
      <c r="E34" s="616"/>
      <c r="F34" s="617"/>
      <c r="G34" s="83"/>
      <c r="H34" s="83"/>
      <c r="I34" s="83"/>
      <c r="J34" s="83"/>
      <c r="K34" s="83"/>
      <c r="L34" s="83"/>
      <c r="M34" s="83"/>
      <c r="N34" s="83"/>
      <c r="O34" s="83"/>
      <c r="P34" s="83"/>
      <c r="Q34" s="83"/>
      <c r="R34" s="83"/>
      <c r="S34" s="83"/>
      <c r="T34" s="83"/>
      <c r="U34" s="83"/>
      <c r="V34" s="83"/>
      <c r="W34" s="83"/>
      <c r="X34" s="83"/>
      <c r="Y34" s="84"/>
      <c r="Z34" s="84"/>
      <c r="AA34" s="84"/>
      <c r="AB34" s="84"/>
      <c r="AC34" s="84"/>
      <c r="AD34" s="84"/>
      <c r="AF34" s="659"/>
      <c r="AG34" s="660"/>
      <c r="AH34" s="307"/>
      <c r="AI34" s="209"/>
      <c r="AJ34" s="318">
        <f t="shared" ref="AJ34:AJ36" si="0">AH34*AI34</f>
        <v>0</v>
      </c>
      <c r="AK34" s="209"/>
      <c r="AL34" s="318">
        <f t="shared" ref="AL34:AL36" si="1">AH34*AK34</f>
        <v>0</v>
      </c>
      <c r="AM34" s="662">
        <f t="shared" ref="AM34:AM36" si="2">AJ34+AL34</f>
        <v>0</v>
      </c>
      <c r="AN34" s="663"/>
      <c r="AO34" s="215"/>
      <c r="AP34" s="170"/>
      <c r="AQ34" s="170"/>
      <c r="AR34" s="170"/>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659"/>
      <c r="AG35" s="660"/>
      <c r="AH35" s="307"/>
      <c r="AI35" s="209"/>
      <c r="AJ35" s="318">
        <f t="shared" si="0"/>
        <v>0</v>
      </c>
      <c r="AK35" s="209"/>
      <c r="AL35" s="318">
        <f t="shared" si="1"/>
        <v>0</v>
      </c>
      <c r="AM35" s="662">
        <f t="shared" si="2"/>
        <v>0</v>
      </c>
      <c r="AN35" s="663"/>
      <c r="AO35" s="215"/>
      <c r="AP35" s="170"/>
      <c r="AQ35" s="170"/>
      <c r="AR35" s="170"/>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664"/>
      <c r="AG36" s="665"/>
      <c r="AH36" s="308"/>
      <c r="AI36" s="212"/>
      <c r="AJ36" s="319">
        <f t="shared" si="0"/>
        <v>0</v>
      </c>
      <c r="AK36" s="212"/>
      <c r="AL36" s="319">
        <f t="shared" si="1"/>
        <v>0</v>
      </c>
      <c r="AM36" s="767">
        <f t="shared" si="2"/>
        <v>0</v>
      </c>
      <c r="AN36" s="768"/>
      <c r="AO36" s="215"/>
      <c r="AP36" s="170"/>
      <c r="AQ36" s="170"/>
      <c r="AR36" s="170"/>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69" t="s">
        <v>4</v>
      </c>
      <c r="B37" s="670"/>
      <c r="C37" s="671"/>
      <c r="D37" s="607" t="s">
        <v>266</v>
      </c>
      <c r="E37" s="608"/>
      <c r="F37" s="609"/>
      <c r="G37" s="596" t="s">
        <v>267</v>
      </c>
      <c r="H37" s="597"/>
      <c r="I37" s="597"/>
      <c r="J37" s="597"/>
      <c r="K37" s="597"/>
      <c r="L37" s="597"/>
      <c r="M37" s="597"/>
      <c r="N37" s="597"/>
      <c r="O37" s="597"/>
      <c r="P37" s="597"/>
      <c r="Q37" s="597"/>
      <c r="R37" s="597"/>
      <c r="S37" s="597"/>
      <c r="T37" s="597"/>
      <c r="U37" s="597"/>
      <c r="V37" s="597"/>
      <c r="W37" s="597"/>
      <c r="X37" s="597"/>
      <c r="Y37" s="597"/>
      <c r="Z37" s="597"/>
      <c r="AA37" s="597"/>
      <c r="AB37" s="597"/>
      <c r="AC37" s="597"/>
      <c r="AD37" s="598"/>
      <c r="AE37" s="81"/>
      <c r="AF37" s="218"/>
      <c r="AG37" s="218"/>
      <c r="AH37" s="219"/>
      <c r="AI37" s="220"/>
      <c r="AJ37" s="220"/>
      <c r="AK37" s="220"/>
      <c r="AL37" s="223" t="s">
        <v>374</v>
      </c>
      <c r="AM37" s="769">
        <f>SUM(AM33:AN36)</f>
        <v>0</v>
      </c>
      <c r="AN37" s="769"/>
      <c r="AO37" s="337" t="s">
        <v>486</v>
      </c>
      <c r="AP37" s="338"/>
      <c r="AQ37" s="338"/>
      <c r="AR37" s="338"/>
      <c r="AS37" s="339"/>
      <c r="AT37" s="339"/>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75" t="s">
        <v>3</v>
      </c>
      <c r="B38" s="676"/>
      <c r="C38" s="677"/>
      <c r="D38" s="624">
        <f>SUM(K39:L43,O39:AD43)</f>
        <v>0</v>
      </c>
      <c r="E38" s="625"/>
      <c r="F38" s="626"/>
      <c r="G38" s="599" t="s">
        <v>315</v>
      </c>
      <c r="H38" s="583"/>
      <c r="I38" s="583"/>
      <c r="J38" s="582"/>
      <c r="K38" s="581" t="s">
        <v>435</v>
      </c>
      <c r="L38" s="582"/>
      <c r="M38" s="581" t="s">
        <v>434</v>
      </c>
      <c r="N38" s="583"/>
      <c r="O38" s="522" t="s">
        <v>314</v>
      </c>
      <c r="P38" s="523"/>
      <c r="Q38" s="571" t="s">
        <v>318</v>
      </c>
      <c r="R38" s="576"/>
      <c r="S38" s="522" t="s">
        <v>319</v>
      </c>
      <c r="T38" s="523"/>
      <c r="U38" s="514"/>
      <c r="V38" s="515"/>
      <c r="W38" s="565"/>
      <c r="X38" s="515"/>
      <c r="Y38" s="565"/>
      <c r="Z38" s="515"/>
      <c r="AA38" s="565"/>
      <c r="AB38" s="515"/>
      <c r="AC38" s="565"/>
      <c r="AD38" s="566"/>
      <c r="AF38" s="218"/>
      <c r="AG38" s="218"/>
      <c r="AH38" s="219"/>
      <c r="AI38" s="220"/>
      <c r="AJ38" s="220"/>
      <c r="AK38" s="220"/>
      <c r="AL38" s="220"/>
      <c r="AM38" s="220"/>
      <c r="AN38" s="220"/>
      <c r="AO38" s="220"/>
      <c r="AP38" s="220"/>
      <c r="AQ38" s="220"/>
      <c r="AR38" s="220"/>
      <c r="AS38" s="220"/>
      <c r="AT38" s="220"/>
      <c r="AU38" s="220"/>
      <c r="AV38" s="81"/>
      <c r="AW38" s="81"/>
      <c r="AX38" s="81"/>
      <c r="AY38" s="81"/>
      <c r="AZ38" s="81"/>
      <c r="BA38" s="81"/>
      <c r="BB38" s="81"/>
      <c r="BC38" s="81"/>
      <c r="BD38" s="81"/>
      <c r="BE38" s="81"/>
    </row>
    <row r="39" spans="1:98" s="80" customFormat="1" ht="17.7" customHeight="1" thickBot="1">
      <c r="A39" s="95"/>
      <c r="B39" s="96"/>
      <c r="C39" s="97"/>
      <c r="D39" s="163"/>
      <c r="E39" s="253"/>
      <c r="F39" s="253"/>
      <c r="G39" s="578" t="str">
        <f>IF(①収支予算書!AF41="","",①収支予算書!AF41)</f>
        <v/>
      </c>
      <c r="H39" s="579"/>
      <c r="I39" s="579"/>
      <c r="J39" s="580"/>
      <c r="K39" s="490">
        <f>AI41</f>
        <v>0</v>
      </c>
      <c r="L39" s="506"/>
      <c r="M39" s="481">
        <f>AJ41</f>
        <v>0</v>
      </c>
      <c r="N39" s="482"/>
      <c r="O39" s="481">
        <f>AJ41*AK41</f>
        <v>0</v>
      </c>
      <c r="P39" s="482"/>
      <c r="Q39" s="481">
        <f>AJ41*AL41</f>
        <v>0</v>
      </c>
      <c r="R39" s="575"/>
      <c r="S39" s="481">
        <f>AM41</f>
        <v>0</v>
      </c>
      <c r="T39" s="482"/>
      <c r="U39" s="516"/>
      <c r="V39" s="517"/>
      <c r="W39" s="567"/>
      <c r="X39" s="517"/>
      <c r="Y39" s="567"/>
      <c r="Z39" s="517"/>
      <c r="AA39" s="567"/>
      <c r="AB39" s="517"/>
      <c r="AC39" s="567"/>
      <c r="AD39" s="568"/>
      <c r="AF39" s="80" t="s">
        <v>321</v>
      </c>
      <c r="AG39" s="81"/>
      <c r="AH39" s="651" t="s">
        <v>338</v>
      </c>
      <c r="AI39" s="652"/>
      <c r="AJ39" s="652"/>
      <c r="AK39" s="652"/>
      <c r="AL39" s="653"/>
      <c r="AM39" s="453" t="s">
        <v>365</v>
      </c>
      <c r="AN39" s="454"/>
      <c r="AO39" s="454"/>
      <c r="AP39" s="454"/>
      <c r="AQ39" s="454"/>
      <c r="AR39" s="454"/>
      <c r="AS39" s="454"/>
      <c r="AT39" s="454"/>
      <c r="AU39" s="455"/>
      <c r="AV39" s="81"/>
    </row>
    <row r="40" spans="1:98" s="80" customFormat="1" ht="17.7" customHeight="1" thickBot="1">
      <c r="A40" s="95"/>
      <c r="B40" s="96"/>
      <c r="C40" s="97"/>
      <c r="D40" s="163"/>
      <c r="E40" s="253"/>
      <c r="F40" s="253"/>
      <c r="G40" s="578" t="str">
        <f>IF(①収支予算書!AF42="","",①収支予算書!AF42)</f>
        <v/>
      </c>
      <c r="H40" s="579"/>
      <c r="I40" s="579"/>
      <c r="J40" s="580"/>
      <c r="K40" s="490">
        <f t="shared" ref="K40:K43" si="3">AI42</f>
        <v>0</v>
      </c>
      <c r="L40" s="506"/>
      <c r="M40" s="481">
        <f t="shared" ref="M40:M43" si="4">AJ42</f>
        <v>0</v>
      </c>
      <c r="N40" s="482"/>
      <c r="O40" s="481">
        <f t="shared" ref="O40:O43" si="5">AJ42*AK42</f>
        <v>0</v>
      </c>
      <c r="P40" s="482"/>
      <c r="Q40" s="481">
        <f t="shared" ref="Q40:Q43" si="6">AJ42*AL42</f>
        <v>0</v>
      </c>
      <c r="R40" s="575"/>
      <c r="S40" s="481">
        <f t="shared" ref="S40:S43" si="7">AM42</f>
        <v>0</v>
      </c>
      <c r="T40" s="482"/>
      <c r="U40" s="516"/>
      <c r="V40" s="517"/>
      <c r="W40" s="567"/>
      <c r="X40" s="517"/>
      <c r="Y40" s="567"/>
      <c r="Z40" s="517"/>
      <c r="AA40" s="567"/>
      <c r="AB40" s="517"/>
      <c r="AC40" s="567"/>
      <c r="AD40" s="568"/>
      <c r="AF40" s="649" t="s">
        <v>315</v>
      </c>
      <c r="AG40" s="650"/>
      <c r="AH40" s="309" t="s">
        <v>316</v>
      </c>
      <c r="AI40" s="310" t="s">
        <v>433</v>
      </c>
      <c r="AJ40" s="310" t="s">
        <v>434</v>
      </c>
      <c r="AK40" s="310" t="s">
        <v>317</v>
      </c>
      <c r="AL40" s="311" t="s">
        <v>318</v>
      </c>
      <c r="AM40" s="312" t="s">
        <v>316</v>
      </c>
      <c r="AN40" s="224"/>
      <c r="AO40" s="225"/>
      <c r="AP40" s="226"/>
      <c r="AQ40" s="226"/>
      <c r="AR40" s="226"/>
      <c r="AS40" s="226"/>
      <c r="AT40" s="226"/>
      <c r="AU40" s="227"/>
      <c r="AV40" s="328" t="s">
        <v>415</v>
      </c>
    </row>
    <row r="41" spans="1:98" s="80" customFormat="1" ht="17.7" customHeight="1" thickTop="1">
      <c r="A41" s="95"/>
      <c r="B41" s="96"/>
      <c r="C41" s="97"/>
      <c r="D41" s="163"/>
      <c r="E41" s="253"/>
      <c r="F41" s="253"/>
      <c r="G41" s="578" t="str">
        <f>IF(①収支予算書!AF43="","",①収支予算書!AF43)</f>
        <v/>
      </c>
      <c r="H41" s="579"/>
      <c r="I41" s="579"/>
      <c r="J41" s="580"/>
      <c r="K41" s="490">
        <f t="shared" si="3"/>
        <v>0</v>
      </c>
      <c r="L41" s="506"/>
      <c r="M41" s="481">
        <f t="shared" si="4"/>
        <v>0</v>
      </c>
      <c r="N41" s="482"/>
      <c r="O41" s="481">
        <f t="shared" si="5"/>
        <v>0</v>
      </c>
      <c r="P41" s="482"/>
      <c r="Q41" s="481">
        <f t="shared" si="6"/>
        <v>0</v>
      </c>
      <c r="R41" s="575"/>
      <c r="S41" s="481">
        <f t="shared" si="7"/>
        <v>0</v>
      </c>
      <c r="T41" s="482"/>
      <c r="U41" s="516"/>
      <c r="V41" s="517"/>
      <c r="W41" s="567"/>
      <c r="X41" s="517"/>
      <c r="Y41" s="567"/>
      <c r="Z41" s="517"/>
      <c r="AA41" s="567"/>
      <c r="AB41" s="517"/>
      <c r="AC41" s="567"/>
      <c r="AD41" s="568"/>
      <c r="AF41" s="684"/>
      <c r="AG41" s="685"/>
      <c r="AH41" s="232">
        <f>AI41+AJ41*(AK41+AL41)</f>
        <v>0</v>
      </c>
      <c r="AI41" s="204"/>
      <c r="AJ41" s="204"/>
      <c r="AK41" s="204"/>
      <c r="AL41" s="205"/>
      <c r="AM41" s="236">
        <f>AN40*AN41+AO40*AO41+AP40*AP41+AQ40*AQ41+AR40*AR41+AS40*AS41+AT40*AT41+AU40*AU41</f>
        <v>0</v>
      </c>
      <c r="AN41" s="204"/>
      <c r="AO41" s="206"/>
      <c r="AP41" s="207"/>
      <c r="AQ41" s="207"/>
      <c r="AR41" s="207"/>
      <c r="AS41" s="207"/>
      <c r="AT41" s="119"/>
      <c r="AU41" s="208"/>
    </row>
    <row r="42" spans="1:98" s="80" customFormat="1" ht="17.7" customHeight="1">
      <c r="A42" s="95"/>
      <c r="B42" s="96"/>
      <c r="C42" s="97"/>
      <c r="D42" s="163"/>
      <c r="E42" s="253"/>
      <c r="F42" s="253"/>
      <c r="G42" s="578" t="str">
        <f>IF(①収支予算書!AF44="","",①収支予算書!AF44)</f>
        <v/>
      </c>
      <c r="H42" s="579"/>
      <c r="I42" s="579"/>
      <c r="J42" s="580"/>
      <c r="K42" s="490">
        <f t="shared" si="3"/>
        <v>0</v>
      </c>
      <c r="L42" s="506"/>
      <c r="M42" s="481">
        <f t="shared" si="4"/>
        <v>0</v>
      </c>
      <c r="N42" s="482"/>
      <c r="O42" s="481">
        <f t="shared" si="5"/>
        <v>0</v>
      </c>
      <c r="P42" s="482"/>
      <c r="Q42" s="481">
        <f t="shared" si="6"/>
        <v>0</v>
      </c>
      <c r="R42" s="575"/>
      <c r="S42" s="481">
        <f t="shared" si="7"/>
        <v>0</v>
      </c>
      <c r="T42" s="482"/>
      <c r="U42" s="516"/>
      <c r="V42" s="517"/>
      <c r="W42" s="567"/>
      <c r="X42" s="517"/>
      <c r="Y42" s="567"/>
      <c r="Z42" s="517"/>
      <c r="AA42" s="567"/>
      <c r="AB42" s="517"/>
      <c r="AC42" s="567"/>
      <c r="AD42" s="568"/>
      <c r="AF42" s="639"/>
      <c r="AG42" s="640"/>
      <c r="AH42" s="232">
        <f t="shared" ref="AH42:AH45" si="8">AI42+AJ42*(AK42+AL42)</f>
        <v>0</v>
      </c>
      <c r="AI42" s="209"/>
      <c r="AJ42" s="204"/>
      <c r="AK42" s="209"/>
      <c r="AL42" s="210"/>
      <c r="AM42" s="238">
        <f>AN40*AN42+AO40*AO42+AP40*AP42+AQ40*AQ42+AR40*AR42+AS40*AS42+AT40*AT42+AU40*AU42</f>
        <v>0</v>
      </c>
      <c r="AN42" s="209"/>
      <c r="AO42" s="209"/>
      <c r="AP42" s="209"/>
      <c r="AQ42" s="209"/>
      <c r="AR42" s="209"/>
      <c r="AS42" s="209"/>
      <c r="AT42" s="209"/>
      <c r="AU42" s="211"/>
    </row>
    <row r="43" spans="1:98" s="80" customFormat="1" ht="17.7" customHeight="1" thickBot="1">
      <c r="A43" s="99"/>
      <c r="B43" s="101"/>
      <c r="C43" s="100"/>
      <c r="D43" s="164"/>
      <c r="E43" s="254"/>
      <c r="F43" s="254"/>
      <c r="G43" s="578" t="str">
        <f>IF(①収支予算書!AF45="","",①収支予算書!AF45)</f>
        <v/>
      </c>
      <c r="H43" s="579"/>
      <c r="I43" s="579"/>
      <c r="J43" s="580"/>
      <c r="K43" s="492">
        <f t="shared" si="3"/>
        <v>0</v>
      </c>
      <c r="L43" s="507"/>
      <c r="M43" s="520">
        <f t="shared" si="4"/>
        <v>0</v>
      </c>
      <c r="N43" s="573"/>
      <c r="O43" s="520">
        <f t="shared" si="5"/>
        <v>0</v>
      </c>
      <c r="P43" s="573"/>
      <c r="Q43" s="520">
        <f t="shared" si="6"/>
        <v>0</v>
      </c>
      <c r="R43" s="521"/>
      <c r="S43" s="520">
        <f t="shared" si="7"/>
        <v>0</v>
      </c>
      <c r="T43" s="573"/>
      <c r="U43" s="518"/>
      <c r="V43" s="519"/>
      <c r="W43" s="569"/>
      <c r="X43" s="519"/>
      <c r="Y43" s="569"/>
      <c r="Z43" s="519"/>
      <c r="AA43" s="569"/>
      <c r="AB43" s="519"/>
      <c r="AC43" s="569"/>
      <c r="AD43" s="570"/>
      <c r="AF43" s="639"/>
      <c r="AG43" s="640"/>
      <c r="AH43" s="232">
        <f t="shared" si="8"/>
        <v>0</v>
      </c>
      <c r="AI43" s="209"/>
      <c r="AJ43" s="204"/>
      <c r="AK43" s="209"/>
      <c r="AL43" s="210"/>
      <c r="AM43" s="238">
        <f>AN40*AN43+AO40*AO43+AP40*AP43+AQ40*AQ43+AR40*AR43+AS40*AS43+AT40*AT43+AU40*AU43</f>
        <v>0</v>
      </c>
      <c r="AN43" s="209"/>
      <c r="AO43" s="209"/>
      <c r="AP43" s="209"/>
      <c r="AQ43" s="209"/>
      <c r="AR43" s="209"/>
      <c r="AS43" s="209"/>
      <c r="AT43" s="209"/>
      <c r="AU43" s="211"/>
      <c r="AV43" s="328" t="s">
        <v>487</v>
      </c>
    </row>
    <row r="44" spans="1:98" s="80" customFormat="1" ht="17.7" customHeight="1">
      <c r="A44" s="675" t="s">
        <v>2</v>
      </c>
      <c r="B44" s="676"/>
      <c r="C44" s="677"/>
      <c r="D44" s="624">
        <f>SUM(M45:AD49)</f>
        <v>0</v>
      </c>
      <c r="E44" s="625"/>
      <c r="F44" s="626"/>
      <c r="G44" s="590" t="s">
        <v>337</v>
      </c>
      <c r="H44" s="591"/>
      <c r="I44" s="591"/>
      <c r="J44" s="592"/>
      <c r="K44" s="581" t="s">
        <v>432</v>
      </c>
      <c r="L44" s="582"/>
      <c r="M44" s="522" t="s">
        <v>314</v>
      </c>
      <c r="N44" s="523"/>
      <c r="O44" s="522" t="s">
        <v>339</v>
      </c>
      <c r="P44" s="523"/>
      <c r="Q44" s="522" t="s">
        <v>332</v>
      </c>
      <c r="R44" s="574"/>
      <c r="S44" s="571" t="s">
        <v>328</v>
      </c>
      <c r="T44" s="572"/>
      <c r="U44" s="522" t="s">
        <v>331</v>
      </c>
      <c r="V44" s="523"/>
      <c r="W44" s="522" t="s">
        <v>329</v>
      </c>
      <c r="X44" s="574"/>
      <c r="Y44" s="522" t="s">
        <v>330</v>
      </c>
      <c r="Z44" s="523"/>
      <c r="AA44" s="514"/>
      <c r="AB44" s="515"/>
      <c r="AC44" s="565"/>
      <c r="AD44" s="566"/>
      <c r="AF44" s="639"/>
      <c r="AG44" s="640"/>
      <c r="AH44" s="232">
        <f t="shared" si="8"/>
        <v>0</v>
      </c>
      <c r="AI44" s="209"/>
      <c r="AJ44" s="204"/>
      <c r="AK44" s="209"/>
      <c r="AL44" s="210"/>
      <c r="AM44" s="238">
        <f>AN40*AN44+AO40*AO44+AP40*AP44+AQ40*AQ44+AR40*AR44+AS40*AS44+AT40*AT44+AU40*AU44</f>
        <v>0</v>
      </c>
      <c r="AN44" s="209"/>
      <c r="AO44" s="209"/>
      <c r="AP44" s="209"/>
      <c r="AQ44" s="209"/>
      <c r="AR44" s="209"/>
      <c r="AS44" s="209"/>
      <c r="AT44" s="209"/>
      <c r="AU44" s="211"/>
    </row>
    <row r="45" spans="1:98" s="80" customFormat="1" ht="17.7" customHeight="1" thickBot="1">
      <c r="A45" s="95"/>
      <c r="B45" s="96"/>
      <c r="C45" s="97"/>
      <c r="D45" s="163"/>
      <c r="E45" s="253"/>
      <c r="F45" s="253"/>
      <c r="G45" s="578" t="str">
        <f>IF(①収支予算書!AF51="","",①収支予算書!AF51)</f>
        <v>前泊入り(ｺｰﾄCHK)</v>
      </c>
      <c r="H45" s="579"/>
      <c r="I45" s="579"/>
      <c r="J45" s="580"/>
      <c r="K45" s="490">
        <f>AI51</f>
        <v>0</v>
      </c>
      <c r="L45" s="506"/>
      <c r="M45" s="481">
        <f>AI51*AJ51</f>
        <v>0</v>
      </c>
      <c r="N45" s="482"/>
      <c r="O45" s="481">
        <f>10000*AK51</f>
        <v>0</v>
      </c>
      <c r="P45" s="482"/>
      <c r="Q45" s="481">
        <f>AL51</f>
        <v>0</v>
      </c>
      <c r="R45" s="575"/>
      <c r="S45" s="481">
        <f>AH59</f>
        <v>0</v>
      </c>
      <c r="T45" s="482"/>
      <c r="U45" s="481">
        <f>AV59</f>
        <v>0</v>
      </c>
      <c r="V45" s="482"/>
      <c r="W45" s="481">
        <f>AX59</f>
        <v>0</v>
      </c>
      <c r="X45" s="575"/>
      <c r="Y45" s="481">
        <f>AW51</f>
        <v>0</v>
      </c>
      <c r="Z45" s="482"/>
      <c r="AA45" s="516"/>
      <c r="AB45" s="517"/>
      <c r="AC45" s="567"/>
      <c r="AD45" s="568"/>
      <c r="AF45" s="678"/>
      <c r="AG45" s="679"/>
      <c r="AH45" s="235">
        <f t="shared" si="8"/>
        <v>0</v>
      </c>
      <c r="AI45" s="212"/>
      <c r="AJ45" s="212"/>
      <c r="AK45" s="212"/>
      <c r="AL45" s="213"/>
      <c r="AM45" s="240">
        <f>AN40*AN45+AO40*AO45+AP40*AP45+AQ40*AQ45+AR40*AR45+AS40*AS45+AT40*AT45+AU40*AU45</f>
        <v>0</v>
      </c>
      <c r="AN45" s="212"/>
      <c r="AO45" s="212"/>
      <c r="AP45" s="212"/>
      <c r="AQ45" s="212"/>
      <c r="AR45" s="212"/>
      <c r="AS45" s="212"/>
      <c r="AT45" s="212"/>
      <c r="AU45" s="213"/>
    </row>
    <row r="46" spans="1:98" s="80" customFormat="1" ht="17.7" customHeight="1">
      <c r="A46" s="95"/>
      <c r="B46" s="96"/>
      <c r="C46" s="97"/>
      <c r="D46" s="163"/>
      <c r="E46" s="253"/>
      <c r="F46" s="253"/>
      <c r="G46" s="578" t="str">
        <f>IF(①収支予算書!AF52="","",①収支予算書!AF52)</f>
        <v/>
      </c>
      <c r="H46" s="579"/>
      <c r="I46" s="579"/>
      <c r="J46" s="580"/>
      <c r="K46" s="490">
        <f t="shared" ref="K46:K49" si="9">AI52</f>
        <v>0</v>
      </c>
      <c r="L46" s="506"/>
      <c r="M46" s="481">
        <f>AI52*AJ52</f>
        <v>0</v>
      </c>
      <c r="N46" s="482"/>
      <c r="O46" s="481">
        <f t="shared" ref="O46:O49" si="10">10000*AK52</f>
        <v>0</v>
      </c>
      <c r="P46" s="482"/>
      <c r="Q46" s="481">
        <f t="shared" ref="Q46:Q49" si="11">AL52</f>
        <v>0</v>
      </c>
      <c r="R46" s="575"/>
      <c r="S46" s="481">
        <f t="shared" ref="S46:S49" si="12">AH60</f>
        <v>0</v>
      </c>
      <c r="T46" s="482"/>
      <c r="U46" s="481">
        <f>AV60</f>
        <v>0</v>
      </c>
      <c r="V46" s="482"/>
      <c r="W46" s="481">
        <f>AX60</f>
        <v>0</v>
      </c>
      <c r="X46" s="575"/>
      <c r="Y46" s="481">
        <f t="shared" ref="Y46:Y49" si="13">AW52</f>
        <v>0</v>
      </c>
      <c r="Z46" s="482"/>
      <c r="AA46" s="516"/>
      <c r="AB46" s="517"/>
      <c r="AC46" s="567"/>
      <c r="AD46" s="568"/>
      <c r="AF46" s="93"/>
      <c r="AG46" s="191" t="s">
        <v>316</v>
      </c>
      <c r="AH46" s="340">
        <f>SUM(AH41:AH45)</f>
        <v>0</v>
      </c>
      <c r="AI46" s="93"/>
      <c r="AJ46" s="93"/>
      <c r="AK46" s="93"/>
      <c r="AL46" s="191" t="s">
        <v>316</v>
      </c>
      <c r="AM46" s="340">
        <f>SUM(AM41:AM45)</f>
        <v>0</v>
      </c>
      <c r="AN46" s="93"/>
      <c r="AO46" s="196"/>
      <c r="AP46" s="195"/>
      <c r="AQ46" s="195"/>
      <c r="AR46" s="195"/>
      <c r="AS46" s="195"/>
      <c r="AT46" s="195"/>
      <c r="AU46" s="195"/>
    </row>
    <row r="47" spans="1:98" s="80" customFormat="1" ht="17.7" customHeight="1">
      <c r="A47" s="95"/>
      <c r="B47" s="96"/>
      <c r="C47" s="97"/>
      <c r="D47" s="163"/>
      <c r="E47" s="253"/>
      <c r="F47" s="253"/>
      <c r="G47" s="578" t="str">
        <f>IF(①収支予算書!AF53="","",①収支予算書!AF53)</f>
        <v/>
      </c>
      <c r="H47" s="579"/>
      <c r="I47" s="579"/>
      <c r="J47" s="580"/>
      <c r="K47" s="490">
        <f t="shared" si="9"/>
        <v>0</v>
      </c>
      <c r="L47" s="506"/>
      <c r="M47" s="481">
        <f>AI53*AJ53</f>
        <v>0</v>
      </c>
      <c r="N47" s="482"/>
      <c r="O47" s="481">
        <f t="shared" si="10"/>
        <v>0</v>
      </c>
      <c r="P47" s="482"/>
      <c r="Q47" s="481">
        <f t="shared" si="11"/>
        <v>0</v>
      </c>
      <c r="R47" s="575"/>
      <c r="S47" s="481">
        <f t="shared" si="12"/>
        <v>0</v>
      </c>
      <c r="T47" s="482"/>
      <c r="U47" s="481">
        <f>AV61</f>
        <v>0</v>
      </c>
      <c r="V47" s="482"/>
      <c r="W47" s="481">
        <f>AX61</f>
        <v>0</v>
      </c>
      <c r="X47" s="575"/>
      <c r="Y47" s="481">
        <f t="shared" si="13"/>
        <v>0</v>
      </c>
      <c r="Z47" s="482"/>
      <c r="AA47" s="516"/>
      <c r="AB47" s="517"/>
      <c r="AC47" s="567"/>
      <c r="AD47" s="568"/>
      <c r="AF47" s="686" t="s">
        <v>364</v>
      </c>
      <c r="AG47" s="686"/>
      <c r="AH47" s="341">
        <f>AH46+AM46</f>
        <v>0</v>
      </c>
      <c r="AI47" s="195"/>
      <c r="AJ47" s="195"/>
      <c r="AK47" s="195"/>
      <c r="AL47" s="195"/>
      <c r="AM47" s="195"/>
      <c r="AN47" s="195"/>
      <c r="AO47" s="195"/>
      <c r="AP47" s="195"/>
      <c r="AQ47" s="195"/>
      <c r="AR47" s="195"/>
      <c r="AS47" s="195"/>
      <c r="AT47" s="195"/>
      <c r="AU47" s="195"/>
    </row>
    <row r="48" spans="1:98" s="80" customFormat="1" ht="17.7" customHeight="1" thickBot="1">
      <c r="A48" s="95"/>
      <c r="B48" s="96"/>
      <c r="C48" s="97"/>
      <c r="D48" s="163"/>
      <c r="E48" s="253"/>
      <c r="F48" s="253"/>
      <c r="G48" s="578" t="str">
        <f>IF(①収支予算書!AF54="","",①収支予算書!AF54)</f>
        <v/>
      </c>
      <c r="H48" s="579"/>
      <c r="I48" s="579"/>
      <c r="J48" s="580"/>
      <c r="K48" s="490">
        <f t="shared" si="9"/>
        <v>0</v>
      </c>
      <c r="L48" s="506"/>
      <c r="M48" s="481">
        <f>AI54*AJ54</f>
        <v>0</v>
      </c>
      <c r="N48" s="482"/>
      <c r="O48" s="481">
        <f t="shared" si="10"/>
        <v>0</v>
      </c>
      <c r="P48" s="482"/>
      <c r="Q48" s="481">
        <f t="shared" si="11"/>
        <v>0</v>
      </c>
      <c r="R48" s="575"/>
      <c r="S48" s="481">
        <f t="shared" si="12"/>
        <v>0</v>
      </c>
      <c r="T48" s="482"/>
      <c r="U48" s="481">
        <f>AV62</f>
        <v>0</v>
      </c>
      <c r="V48" s="482"/>
      <c r="W48" s="481">
        <f>AX62</f>
        <v>0</v>
      </c>
      <c r="X48" s="575"/>
      <c r="Y48" s="481">
        <f t="shared" si="13"/>
        <v>0</v>
      </c>
      <c r="Z48" s="482"/>
      <c r="AA48" s="516"/>
      <c r="AB48" s="517"/>
      <c r="AC48" s="567"/>
      <c r="AD48" s="568"/>
      <c r="AF48" s="189"/>
      <c r="AG48" s="189"/>
      <c r="AH48" s="188"/>
    </row>
    <row r="49" spans="1:70" s="80" customFormat="1" ht="17.7" customHeight="1" thickBot="1">
      <c r="A49" s="99"/>
      <c r="B49" s="101"/>
      <c r="C49" s="100"/>
      <c r="D49" s="164"/>
      <c r="E49" s="254"/>
      <c r="F49" s="254"/>
      <c r="G49" s="578" t="str">
        <f>IF(①収支予算書!AF55="","",①収支予算書!AF55)</f>
        <v/>
      </c>
      <c r="H49" s="579"/>
      <c r="I49" s="579"/>
      <c r="J49" s="580"/>
      <c r="K49" s="492">
        <f t="shared" si="9"/>
        <v>0</v>
      </c>
      <c r="L49" s="507"/>
      <c r="M49" s="520">
        <f>AI55*AJ55</f>
        <v>0</v>
      </c>
      <c r="N49" s="573"/>
      <c r="O49" s="520">
        <f t="shared" si="10"/>
        <v>0</v>
      </c>
      <c r="P49" s="573"/>
      <c r="Q49" s="520">
        <f t="shared" si="11"/>
        <v>0</v>
      </c>
      <c r="R49" s="521"/>
      <c r="S49" s="520">
        <f t="shared" si="12"/>
        <v>0</v>
      </c>
      <c r="T49" s="573"/>
      <c r="U49" s="520">
        <f>AV63</f>
        <v>0</v>
      </c>
      <c r="V49" s="573"/>
      <c r="W49" s="520">
        <f>AX63</f>
        <v>0</v>
      </c>
      <c r="X49" s="521"/>
      <c r="Y49" s="481">
        <f t="shared" si="13"/>
        <v>0</v>
      </c>
      <c r="Z49" s="482"/>
      <c r="AA49" s="518"/>
      <c r="AB49" s="519"/>
      <c r="AC49" s="569"/>
      <c r="AD49" s="570"/>
      <c r="AF49" s="479" t="s">
        <v>320</v>
      </c>
      <c r="AG49" s="480"/>
      <c r="AH49" s="651" t="s">
        <v>338</v>
      </c>
      <c r="AI49" s="652"/>
      <c r="AJ49" s="652"/>
      <c r="AK49" s="653"/>
      <c r="AL49" s="453" t="s">
        <v>323</v>
      </c>
      <c r="AM49" s="454"/>
      <c r="AN49" s="454"/>
      <c r="AO49" s="454"/>
      <c r="AP49" s="454"/>
      <c r="AQ49" s="454"/>
      <c r="AR49" s="454"/>
      <c r="AS49" s="454"/>
      <c r="AT49" s="454"/>
      <c r="AU49" s="454"/>
      <c r="AV49" s="455"/>
      <c r="AW49" s="456" t="s">
        <v>327</v>
      </c>
      <c r="AX49" s="457"/>
      <c r="AY49" s="457"/>
      <c r="AZ49" s="457"/>
      <c r="BA49" s="457"/>
      <c r="BB49" s="458"/>
      <c r="BL49" s="121"/>
      <c r="BM49" s="121"/>
      <c r="BN49" s="121"/>
      <c r="BO49" s="81"/>
      <c r="BP49" s="81"/>
      <c r="BQ49" s="81"/>
      <c r="BR49" s="81"/>
    </row>
    <row r="50" spans="1:70" s="80" customFormat="1" ht="17.7" customHeight="1" thickBot="1">
      <c r="A50" s="672" t="s">
        <v>1</v>
      </c>
      <c r="B50" s="673"/>
      <c r="C50" s="674"/>
      <c r="D50" s="621">
        <f>K50+Q50+W50+AC50</f>
        <v>0</v>
      </c>
      <c r="E50" s="622"/>
      <c r="F50" s="623"/>
      <c r="G50" s="577"/>
      <c r="H50" s="496"/>
      <c r="I50" s="496"/>
      <c r="J50" s="497"/>
      <c r="K50" s="476"/>
      <c r="L50" s="494"/>
      <c r="M50" s="484"/>
      <c r="N50" s="484"/>
      <c r="O50" s="484"/>
      <c r="P50" s="484"/>
      <c r="Q50" s="467"/>
      <c r="R50" s="467"/>
      <c r="S50" s="484"/>
      <c r="T50" s="484"/>
      <c r="U50" s="484"/>
      <c r="V50" s="484"/>
      <c r="W50" s="467"/>
      <c r="X50" s="467"/>
      <c r="Y50" s="470"/>
      <c r="Z50" s="470"/>
      <c r="AA50" s="470"/>
      <c r="AB50" s="470"/>
      <c r="AC50" s="476"/>
      <c r="AD50" s="477"/>
      <c r="AF50" s="680" t="s">
        <v>340</v>
      </c>
      <c r="AG50" s="681"/>
      <c r="AH50" s="309" t="s">
        <v>316</v>
      </c>
      <c r="AI50" s="313" t="s">
        <v>431</v>
      </c>
      <c r="AJ50" s="314" t="s">
        <v>317</v>
      </c>
      <c r="AK50" s="315" t="s">
        <v>324</v>
      </c>
      <c r="AL50" s="309" t="s">
        <v>316</v>
      </c>
      <c r="AM50" s="230"/>
      <c r="AN50" s="224"/>
      <c r="AO50" s="224"/>
      <c r="AP50" s="224"/>
      <c r="AQ50" s="224"/>
      <c r="AR50" s="224"/>
      <c r="AS50" s="224"/>
      <c r="AT50" s="378"/>
      <c r="AU50" s="410"/>
      <c r="AV50" s="415"/>
      <c r="AW50" s="309" t="s">
        <v>316</v>
      </c>
      <c r="AX50" s="411"/>
      <c r="AY50" s="224"/>
      <c r="AZ50" s="224"/>
      <c r="BA50" s="224"/>
      <c r="BB50" s="242"/>
      <c r="BC50" s="328" t="s">
        <v>415</v>
      </c>
      <c r="BK50" s="121"/>
    </row>
    <row r="51" spans="1:70" s="80" customFormat="1" ht="17.7" customHeight="1" thickTop="1">
      <c r="A51" s="675" t="s">
        <v>61</v>
      </c>
      <c r="B51" s="676"/>
      <c r="C51" s="677"/>
      <c r="D51" s="624">
        <f>K51+Q51+W51+AC51+K52+Q52+W52+AC52</f>
        <v>0</v>
      </c>
      <c r="E51" s="625"/>
      <c r="F51" s="626"/>
      <c r="G51" s="584"/>
      <c r="H51" s="585"/>
      <c r="I51" s="585"/>
      <c r="J51" s="586"/>
      <c r="K51" s="468"/>
      <c r="L51" s="469"/>
      <c r="M51" s="471"/>
      <c r="N51" s="472"/>
      <c r="O51" s="472"/>
      <c r="P51" s="472"/>
      <c r="Q51" s="468"/>
      <c r="R51" s="469"/>
      <c r="S51" s="471"/>
      <c r="T51" s="472"/>
      <c r="U51" s="472"/>
      <c r="V51" s="472"/>
      <c r="W51" s="468"/>
      <c r="X51" s="469"/>
      <c r="Y51" s="471"/>
      <c r="Z51" s="472"/>
      <c r="AA51" s="472"/>
      <c r="AB51" s="472"/>
      <c r="AC51" s="468"/>
      <c r="AD51" s="478"/>
      <c r="AF51" s="682" t="s">
        <v>490</v>
      </c>
      <c r="AG51" s="683"/>
      <c r="AH51" s="232">
        <f>(AI51*AJ51)+(AK51*10000)</f>
        <v>0</v>
      </c>
      <c r="AI51" s="119"/>
      <c r="AJ51" s="204"/>
      <c r="AK51" s="208"/>
      <c r="AL51" s="232">
        <f>AM50*AM51+AN50*AN51+AO50*AO51+AP50*AP51+AQ50*AQ51+AR50*AR51+AS50*AS51+AT50*AT51+AU50*AU51+AV50*AV51</f>
        <v>0</v>
      </c>
      <c r="AM51" s="386"/>
      <c r="AN51" s="387"/>
      <c r="AO51" s="386"/>
      <c r="AP51" s="386"/>
      <c r="AQ51" s="386"/>
      <c r="AR51" s="386"/>
      <c r="AS51" s="388"/>
      <c r="AT51" s="389"/>
      <c r="AU51" s="416"/>
      <c r="AV51" s="417"/>
      <c r="AW51" s="236">
        <f>AX50*AX51+AY50*AY51+AZ50*AZ51+BA50*BA51+BB50*BB51</f>
        <v>0</v>
      </c>
      <c r="AX51" s="412"/>
      <c r="AY51" s="380"/>
      <c r="AZ51" s="380"/>
      <c r="BA51" s="380"/>
      <c r="BB51" s="381"/>
      <c r="BI51" s="121"/>
      <c r="BJ51" s="121"/>
    </row>
    <row r="52" spans="1:70" s="80" customFormat="1" ht="17.7" customHeight="1" thickBot="1">
      <c r="A52" s="99"/>
      <c r="B52" s="101"/>
      <c r="C52" s="100"/>
      <c r="D52" s="164"/>
      <c r="E52" s="254"/>
      <c r="F52" s="254"/>
      <c r="G52" s="587"/>
      <c r="H52" s="588"/>
      <c r="I52" s="588"/>
      <c r="J52" s="589"/>
      <c r="K52" s="557"/>
      <c r="L52" s="561"/>
      <c r="M52" s="473"/>
      <c r="N52" s="474"/>
      <c r="O52" s="474"/>
      <c r="P52" s="474"/>
      <c r="Q52" s="557"/>
      <c r="R52" s="561"/>
      <c r="S52" s="473"/>
      <c r="T52" s="474"/>
      <c r="U52" s="474"/>
      <c r="V52" s="474"/>
      <c r="W52" s="557"/>
      <c r="X52" s="561"/>
      <c r="Y52" s="473"/>
      <c r="Z52" s="474"/>
      <c r="AA52" s="474"/>
      <c r="AB52" s="474"/>
      <c r="AC52" s="557"/>
      <c r="AD52" s="558"/>
      <c r="AF52" s="639"/>
      <c r="AG52" s="640"/>
      <c r="AH52" s="234">
        <f>(AI52*AJ52)+(AK52*10000)</f>
        <v>0</v>
      </c>
      <c r="AI52" s="120"/>
      <c r="AJ52" s="209"/>
      <c r="AK52" s="211"/>
      <c r="AL52" s="232">
        <f>AM50*AM52+AN50*AN52+AO50*AO52+AP50*AP52+AQ50*AQ52+AR50*AR52+AS50*AS52+AT50*AT52+AU50*AU52+AV50*AV52</f>
        <v>0</v>
      </c>
      <c r="AM52" s="382"/>
      <c r="AN52" s="382"/>
      <c r="AO52" s="382"/>
      <c r="AP52" s="382"/>
      <c r="AQ52" s="382"/>
      <c r="AR52" s="382"/>
      <c r="AS52" s="382"/>
      <c r="AT52" s="390"/>
      <c r="AU52" s="418"/>
      <c r="AV52" s="419"/>
      <c r="AW52" s="238">
        <f>AX50*AX52+AY50*AY52+AZ50*AZ52+BA50*BA52+BB50*BB52</f>
        <v>0</v>
      </c>
      <c r="AX52" s="413"/>
      <c r="AY52" s="382"/>
      <c r="AZ52" s="382"/>
      <c r="BA52" s="382"/>
      <c r="BB52" s="383"/>
    </row>
    <row r="53" spans="1:70" s="80" customFormat="1" ht="17.7" customHeight="1" thickBot="1">
      <c r="A53" s="672" t="s">
        <v>62</v>
      </c>
      <c r="B53" s="673"/>
      <c r="C53" s="674"/>
      <c r="D53" s="621">
        <f>K53+Q53+W53+AC53</f>
        <v>0</v>
      </c>
      <c r="E53" s="622"/>
      <c r="F53" s="623"/>
      <c r="G53" s="577"/>
      <c r="H53" s="496"/>
      <c r="I53" s="496"/>
      <c r="J53" s="497"/>
      <c r="K53" s="476"/>
      <c r="L53" s="483"/>
      <c r="M53" s="475"/>
      <c r="N53" s="470"/>
      <c r="O53" s="470"/>
      <c r="P53" s="470"/>
      <c r="Q53" s="476"/>
      <c r="R53" s="483"/>
      <c r="S53" s="475"/>
      <c r="T53" s="470"/>
      <c r="U53" s="470"/>
      <c r="V53" s="470"/>
      <c r="W53" s="476"/>
      <c r="X53" s="483"/>
      <c r="Y53" s="475"/>
      <c r="Z53" s="470"/>
      <c r="AA53" s="470"/>
      <c r="AB53" s="470"/>
      <c r="AC53" s="476"/>
      <c r="AD53" s="477"/>
      <c r="AF53" s="639"/>
      <c r="AG53" s="640"/>
      <c r="AH53" s="234">
        <f>(AI53*AJ53)+(AK53*10000)</f>
        <v>0</v>
      </c>
      <c r="AI53" s="120"/>
      <c r="AJ53" s="209"/>
      <c r="AK53" s="211"/>
      <c r="AL53" s="232">
        <f>AM50*AM53+AN50*AN53+AO50*AO53+AP50*AP53+AQ50*AQ53+AR50*AR53+AS50*AS53+AT50*AT53+AU50*AU53+AV50*AV53</f>
        <v>0</v>
      </c>
      <c r="AM53" s="382"/>
      <c r="AN53" s="382"/>
      <c r="AO53" s="382"/>
      <c r="AP53" s="382"/>
      <c r="AQ53" s="382"/>
      <c r="AR53" s="382"/>
      <c r="AS53" s="382"/>
      <c r="AT53" s="390"/>
      <c r="AU53" s="418"/>
      <c r="AV53" s="419"/>
      <c r="AW53" s="238">
        <f>AX50*AX53+AY50*AY53+AZ50*AZ53+BA50*BA53+BB50*BB53</f>
        <v>0</v>
      </c>
      <c r="AX53" s="413"/>
      <c r="AY53" s="382"/>
      <c r="AZ53" s="382"/>
      <c r="BA53" s="382"/>
      <c r="BB53" s="383"/>
      <c r="BC53" s="328" t="s">
        <v>487</v>
      </c>
    </row>
    <row r="54" spans="1:70" s="80" customFormat="1" ht="17.7" customHeight="1" thickBot="1">
      <c r="A54" s="672" t="s">
        <v>63</v>
      </c>
      <c r="B54" s="673"/>
      <c r="C54" s="674"/>
      <c r="D54" s="621">
        <f>K54+Q54+W54+AC54</f>
        <v>0</v>
      </c>
      <c r="E54" s="622"/>
      <c r="F54" s="623"/>
      <c r="G54" s="577"/>
      <c r="H54" s="496"/>
      <c r="I54" s="496"/>
      <c r="J54" s="497"/>
      <c r="K54" s="476"/>
      <c r="L54" s="483"/>
      <c r="M54" s="475"/>
      <c r="N54" s="470"/>
      <c r="O54" s="470"/>
      <c r="P54" s="470"/>
      <c r="Q54" s="476"/>
      <c r="R54" s="483"/>
      <c r="S54" s="475"/>
      <c r="T54" s="470"/>
      <c r="U54" s="470"/>
      <c r="V54" s="470"/>
      <c r="W54" s="476"/>
      <c r="X54" s="483"/>
      <c r="Y54" s="475"/>
      <c r="Z54" s="470"/>
      <c r="AA54" s="470"/>
      <c r="AB54" s="470"/>
      <c r="AC54" s="476"/>
      <c r="AD54" s="477"/>
      <c r="AF54" s="639"/>
      <c r="AG54" s="640"/>
      <c r="AH54" s="234">
        <f t="shared" ref="AH54:AH55" si="14">(AI54*AJ54)+(AK54*10000)</f>
        <v>0</v>
      </c>
      <c r="AI54" s="120"/>
      <c r="AJ54" s="209"/>
      <c r="AK54" s="211"/>
      <c r="AL54" s="234">
        <f>AM50*AM54+AN50*AN54+AO50*AO54+AP50*AP54+AQ50*AQ54+AR50*AR54+AS50*AS54+AT50*AT54+AU50*AU54+AV50*AV54</f>
        <v>0</v>
      </c>
      <c r="AM54" s="382"/>
      <c r="AN54" s="382"/>
      <c r="AO54" s="382"/>
      <c r="AP54" s="382"/>
      <c r="AQ54" s="382"/>
      <c r="AR54" s="382"/>
      <c r="AS54" s="382"/>
      <c r="AT54" s="390"/>
      <c r="AU54" s="418"/>
      <c r="AV54" s="419"/>
      <c r="AW54" s="238">
        <f>AX50*AX54+AY50*AY54+AZ50*AZ54+BA50*BA54+BB50*BB54</f>
        <v>0</v>
      </c>
      <c r="AX54" s="413"/>
      <c r="AY54" s="382"/>
      <c r="AZ54" s="382"/>
      <c r="BA54" s="382"/>
      <c r="BB54" s="383"/>
      <c r="BF54" s="121"/>
      <c r="BG54" s="121"/>
      <c r="BH54" s="121"/>
    </row>
    <row r="55" spans="1:70" s="80" customFormat="1" ht="17.7" customHeight="1" thickBot="1">
      <c r="A55" s="672" t="s">
        <v>64</v>
      </c>
      <c r="B55" s="673"/>
      <c r="C55" s="674"/>
      <c r="D55" s="621">
        <f>K55+Q55+W55+AC55</f>
        <v>0</v>
      </c>
      <c r="E55" s="622"/>
      <c r="F55" s="623"/>
      <c r="G55" s="577"/>
      <c r="H55" s="496"/>
      <c r="I55" s="496"/>
      <c r="J55" s="497"/>
      <c r="K55" s="476"/>
      <c r="L55" s="483"/>
      <c r="M55" s="475"/>
      <c r="N55" s="470"/>
      <c r="O55" s="470"/>
      <c r="P55" s="470"/>
      <c r="Q55" s="476"/>
      <c r="R55" s="483"/>
      <c r="S55" s="475"/>
      <c r="T55" s="470"/>
      <c r="U55" s="470"/>
      <c r="V55" s="470"/>
      <c r="W55" s="476"/>
      <c r="X55" s="483"/>
      <c r="Y55" s="475"/>
      <c r="Z55" s="470"/>
      <c r="AA55" s="470"/>
      <c r="AB55" s="470"/>
      <c r="AC55" s="476"/>
      <c r="AD55" s="477"/>
      <c r="AF55" s="678"/>
      <c r="AG55" s="679"/>
      <c r="AH55" s="235">
        <f t="shared" si="14"/>
        <v>0</v>
      </c>
      <c r="AI55" s="102"/>
      <c r="AJ55" s="212"/>
      <c r="AK55" s="213"/>
      <c r="AL55" s="235">
        <f>AM50*AM55+AN50*AN55+AO50*AO55+AP50*AP55+AQ50*AQ55+AR50*AR55+AS50*AS55+AT50*AT55+AU50*AU55+AV50*AV55</f>
        <v>0</v>
      </c>
      <c r="AM55" s="384"/>
      <c r="AN55" s="384"/>
      <c r="AO55" s="384"/>
      <c r="AP55" s="384"/>
      <c r="AQ55" s="384"/>
      <c r="AR55" s="384"/>
      <c r="AS55" s="384"/>
      <c r="AT55" s="391"/>
      <c r="AU55" s="420"/>
      <c r="AV55" s="421"/>
      <c r="AW55" s="240">
        <f>AX50*AX55+AY50*AY55+AZ50*AZ55+BA50*BA55+BB50*BB55</f>
        <v>0</v>
      </c>
      <c r="AX55" s="414"/>
      <c r="AY55" s="384"/>
      <c r="AZ55" s="384"/>
      <c r="BA55" s="384"/>
      <c r="BB55" s="385"/>
    </row>
    <row r="56" spans="1:70" s="80" customFormat="1" ht="16.95" customHeight="1" thickBot="1">
      <c r="A56" s="672" t="s">
        <v>65</v>
      </c>
      <c r="B56" s="673"/>
      <c r="C56" s="674"/>
      <c r="D56" s="621">
        <f>K56+Q56+W56+AC56</f>
        <v>0</v>
      </c>
      <c r="E56" s="622"/>
      <c r="F56" s="623"/>
      <c r="G56" s="577"/>
      <c r="H56" s="496"/>
      <c r="I56" s="496"/>
      <c r="J56" s="497"/>
      <c r="K56" s="476"/>
      <c r="L56" s="483"/>
      <c r="M56" s="475"/>
      <c r="N56" s="470"/>
      <c r="O56" s="470"/>
      <c r="P56" s="470"/>
      <c r="Q56" s="476"/>
      <c r="R56" s="483"/>
      <c r="S56" s="475"/>
      <c r="T56" s="470"/>
      <c r="U56" s="470"/>
      <c r="V56" s="470"/>
      <c r="W56" s="476"/>
      <c r="X56" s="483"/>
      <c r="Y56" s="475"/>
      <c r="Z56" s="470"/>
      <c r="AA56" s="470"/>
      <c r="AB56" s="470"/>
      <c r="AC56" s="476"/>
      <c r="AD56" s="477"/>
      <c r="AF56" s="98"/>
      <c r="AG56" s="191" t="s">
        <v>361</v>
      </c>
      <c r="AH56" s="228">
        <f>SUM(AH51:AH55)</f>
        <v>0</v>
      </c>
      <c r="AI56" s="121"/>
      <c r="AJ56" s="121"/>
      <c r="AK56" s="191" t="s">
        <v>316</v>
      </c>
      <c r="AL56" s="228">
        <f>SUM(AL51:AL55)</f>
        <v>0</v>
      </c>
      <c r="AM56" s="121"/>
      <c r="AN56" s="196"/>
      <c r="AO56" s="121"/>
      <c r="AP56" s="121"/>
      <c r="AQ56" s="121"/>
      <c r="AR56" s="121"/>
      <c r="AS56" s="121"/>
      <c r="AT56" s="121"/>
      <c r="AU56" s="121"/>
      <c r="AV56" s="191" t="s">
        <v>316</v>
      </c>
      <c r="AW56" s="229">
        <f>SUM(AW51:AW55)</f>
        <v>0</v>
      </c>
      <c r="AX56" s="121"/>
      <c r="AY56" s="121"/>
      <c r="AZ56" s="121"/>
      <c r="BA56" s="121"/>
      <c r="BB56" s="121"/>
      <c r="BC56" s="121"/>
      <c r="BD56" s="121"/>
    </row>
    <row r="57" spans="1:70" s="80" customFormat="1" ht="17.7" customHeight="1" thickBot="1">
      <c r="A57" s="675" t="s">
        <v>66</v>
      </c>
      <c r="B57" s="676"/>
      <c r="C57" s="677"/>
      <c r="D57" s="624">
        <f>K57+Q57+W57+AC57+K58+Q58+W58+AC58+K59+Q59+W59+AC59</f>
        <v>0</v>
      </c>
      <c r="E57" s="625"/>
      <c r="F57" s="626"/>
      <c r="G57" s="584"/>
      <c r="H57" s="585"/>
      <c r="I57" s="585"/>
      <c r="J57" s="586"/>
      <c r="K57" s="468"/>
      <c r="L57" s="469"/>
      <c r="M57" s="471"/>
      <c r="N57" s="472"/>
      <c r="O57" s="472"/>
      <c r="P57" s="472"/>
      <c r="Q57" s="468"/>
      <c r="R57" s="469"/>
      <c r="S57" s="471"/>
      <c r="T57" s="472"/>
      <c r="U57" s="472"/>
      <c r="V57" s="472"/>
      <c r="W57" s="468"/>
      <c r="X57" s="469"/>
      <c r="Y57" s="471"/>
      <c r="Z57" s="472"/>
      <c r="AA57" s="472"/>
      <c r="AB57" s="472"/>
      <c r="AC57" s="468"/>
      <c r="AD57" s="478"/>
      <c r="AF57" s="479" t="s">
        <v>320</v>
      </c>
      <c r="AG57" s="480"/>
      <c r="AH57" s="459" t="s">
        <v>375</v>
      </c>
      <c r="AI57" s="460"/>
      <c r="AJ57" s="460"/>
      <c r="AK57" s="460"/>
      <c r="AL57" s="460"/>
      <c r="AM57" s="460"/>
      <c r="AN57" s="460"/>
      <c r="AO57" s="460"/>
      <c r="AP57" s="460"/>
      <c r="AQ57" s="460"/>
      <c r="AR57" s="460"/>
      <c r="AS57" s="460"/>
      <c r="AT57" s="460"/>
      <c r="AU57" s="461"/>
      <c r="AV57" s="462" t="s">
        <v>358</v>
      </c>
      <c r="AW57" s="463"/>
      <c r="AX57" s="464" t="s">
        <v>325</v>
      </c>
      <c r="AY57" s="465"/>
      <c r="AZ57" s="465"/>
      <c r="BA57" s="465"/>
      <c r="BB57" s="466"/>
      <c r="BD57" s="81"/>
      <c r="BE57" s="121"/>
      <c r="BI57" s="81"/>
    </row>
    <row r="58" spans="1:70" s="80" customFormat="1" ht="17.7" customHeight="1" thickBot="1">
      <c r="A58" s="95"/>
      <c r="B58" s="96"/>
      <c r="C58" s="97"/>
      <c r="D58" s="163"/>
      <c r="E58" s="253"/>
      <c r="F58" s="253"/>
      <c r="G58" s="593"/>
      <c r="H58" s="594"/>
      <c r="I58" s="594"/>
      <c r="J58" s="595"/>
      <c r="K58" s="559"/>
      <c r="L58" s="562"/>
      <c r="M58" s="485"/>
      <c r="N58" s="486"/>
      <c r="O58" s="486"/>
      <c r="P58" s="486"/>
      <c r="Q58" s="559"/>
      <c r="R58" s="562"/>
      <c r="S58" s="485"/>
      <c r="T58" s="486"/>
      <c r="U58" s="486"/>
      <c r="V58" s="486"/>
      <c r="W58" s="559"/>
      <c r="X58" s="562"/>
      <c r="Y58" s="485"/>
      <c r="Z58" s="486"/>
      <c r="AA58" s="486"/>
      <c r="AB58" s="486"/>
      <c r="AC58" s="559"/>
      <c r="AD58" s="560"/>
      <c r="AF58" s="649" t="s">
        <v>340</v>
      </c>
      <c r="AG58" s="650"/>
      <c r="AH58" s="309" t="s">
        <v>316</v>
      </c>
      <c r="AI58" s="230"/>
      <c r="AJ58" s="224"/>
      <c r="AK58" s="224"/>
      <c r="AL58" s="224"/>
      <c r="AM58" s="224"/>
      <c r="AN58" s="224"/>
      <c r="AO58" s="224"/>
      <c r="AP58" s="378"/>
      <c r="AQ58" s="224"/>
      <c r="AR58" s="224"/>
      <c r="AS58" s="224"/>
      <c r="AT58" s="224"/>
      <c r="AU58" s="231"/>
      <c r="AV58" s="309" t="s">
        <v>316</v>
      </c>
      <c r="AW58" s="316" t="s">
        <v>489</v>
      </c>
      <c r="AX58" s="309" t="s">
        <v>316</v>
      </c>
      <c r="AY58" s="224"/>
      <c r="AZ58" s="224"/>
      <c r="BA58" s="224"/>
      <c r="BB58" s="231"/>
      <c r="BC58" s="328" t="s">
        <v>415</v>
      </c>
      <c r="BD58" s="379"/>
    </row>
    <row r="59" spans="1:70" s="80" customFormat="1" ht="17.7" customHeight="1" thickTop="1" thickBot="1">
      <c r="A59" s="99"/>
      <c r="B59" s="101"/>
      <c r="C59" s="100"/>
      <c r="D59" s="164"/>
      <c r="E59" s="254"/>
      <c r="F59" s="254"/>
      <c r="G59" s="587"/>
      <c r="H59" s="588"/>
      <c r="I59" s="588"/>
      <c r="J59" s="589"/>
      <c r="K59" s="557"/>
      <c r="L59" s="561"/>
      <c r="M59" s="473"/>
      <c r="N59" s="474"/>
      <c r="O59" s="474"/>
      <c r="P59" s="474"/>
      <c r="Q59" s="557"/>
      <c r="R59" s="561"/>
      <c r="S59" s="473"/>
      <c r="T59" s="474"/>
      <c r="U59" s="474"/>
      <c r="V59" s="474"/>
      <c r="W59" s="557"/>
      <c r="X59" s="561"/>
      <c r="Y59" s="473"/>
      <c r="Z59" s="474"/>
      <c r="AA59" s="474"/>
      <c r="AB59" s="474"/>
      <c r="AC59" s="557"/>
      <c r="AD59" s="558"/>
      <c r="AF59" s="695" t="str">
        <f>IF(①収支予算書!AF51="","",①収支予算書!AF51)</f>
        <v>前泊入り(ｺｰﾄCHK)</v>
      </c>
      <c r="AG59" s="696"/>
      <c r="AH59" s="232">
        <f>AI58*AI59+AJ58*AJ59+AK58*AK59+AL58*AL59+AM58*AM59+AN58*AN59+AO58*AO59+AP58*AP59+AQ58*AQ59+AR58*AR59+AS58*AS59+AT58*AT59+AU58*AU59</f>
        <v>0</v>
      </c>
      <c r="AI59" s="388"/>
      <c r="AJ59" s="380"/>
      <c r="AK59" s="380"/>
      <c r="AL59" s="380"/>
      <c r="AM59" s="380"/>
      <c r="AN59" s="380"/>
      <c r="AO59" s="380"/>
      <c r="AP59" s="389"/>
      <c r="AQ59" s="380"/>
      <c r="AR59" s="380"/>
      <c r="AS59" s="380"/>
      <c r="AT59" s="380"/>
      <c r="AU59" s="392"/>
      <c r="AV59" s="232">
        <f>AW59*10000</f>
        <v>0</v>
      </c>
      <c r="AW59" s="392"/>
      <c r="AX59" s="232">
        <f>AY58*AY59+AZ58*AZ59+BA58*BA59+BB58*BB59</f>
        <v>0</v>
      </c>
      <c r="AY59" s="380"/>
      <c r="AZ59" s="380"/>
      <c r="BA59" s="380"/>
      <c r="BB59" s="392"/>
      <c r="BD59" s="379"/>
    </row>
    <row r="60" spans="1:70" s="80" customFormat="1" ht="17.7" customHeight="1" thickBot="1">
      <c r="A60" s="672" t="s">
        <v>247</v>
      </c>
      <c r="B60" s="673"/>
      <c r="C60" s="674"/>
      <c r="D60" s="621">
        <f>K60+Q60+W60+AC60</f>
        <v>0</v>
      </c>
      <c r="E60" s="622"/>
      <c r="F60" s="623"/>
      <c r="G60" s="577"/>
      <c r="H60" s="496"/>
      <c r="I60" s="496"/>
      <c r="J60" s="497"/>
      <c r="K60" s="563"/>
      <c r="L60" s="564"/>
      <c r="M60" s="475"/>
      <c r="N60" s="470"/>
      <c r="O60" s="470"/>
      <c r="P60" s="470"/>
      <c r="Q60" s="563"/>
      <c r="R60" s="564"/>
      <c r="S60" s="475"/>
      <c r="T60" s="470"/>
      <c r="U60" s="470"/>
      <c r="V60" s="470"/>
      <c r="W60" s="563"/>
      <c r="X60" s="564"/>
      <c r="Y60" s="475"/>
      <c r="Z60" s="470"/>
      <c r="AA60" s="470"/>
      <c r="AB60" s="470"/>
      <c r="AC60" s="563"/>
      <c r="AD60" s="700"/>
      <c r="AF60" s="695" t="str">
        <f>IF(①収支予算書!AF52="","",①収支予算書!AF52)</f>
        <v/>
      </c>
      <c r="AG60" s="696"/>
      <c r="AH60" s="234">
        <f>AI58*AI60+AJ58*AJ60+AK58*AK60+AL58*AL60+AM58*AM60+AN58*AN60+AO58*AO60+AP58*AP60+AQ58*AQ60+AR58*AR60+AS58*AS60+AT58*AT60+AU58*AU60</f>
        <v>0</v>
      </c>
      <c r="AI60" s="395"/>
      <c r="AJ60" s="382"/>
      <c r="AK60" s="382"/>
      <c r="AL60" s="382"/>
      <c r="AM60" s="382"/>
      <c r="AN60" s="382"/>
      <c r="AO60" s="382"/>
      <c r="AP60" s="390"/>
      <c r="AQ60" s="382"/>
      <c r="AR60" s="382"/>
      <c r="AS60" s="382"/>
      <c r="AT60" s="382"/>
      <c r="AU60" s="393"/>
      <c r="AV60" s="232">
        <f t="shared" ref="AV60:AV63" si="15">AW60*10000</f>
        <v>0</v>
      </c>
      <c r="AW60" s="393"/>
      <c r="AX60" s="234">
        <f>AY58*AY60+AZ58*AZ60+BA58*BA60+BB58*BB60</f>
        <v>0</v>
      </c>
      <c r="AY60" s="382"/>
      <c r="AZ60" s="382"/>
      <c r="BA60" s="382"/>
      <c r="BB60" s="393"/>
      <c r="BD60" s="379"/>
      <c r="BF60" s="81"/>
      <c r="BG60" s="81"/>
      <c r="BH60" s="81"/>
    </row>
    <row r="61" spans="1:70" s="80" customFormat="1" ht="17.7" customHeight="1" thickBot="1">
      <c r="A61" s="672" t="s">
        <v>248</v>
      </c>
      <c r="B61" s="673"/>
      <c r="C61" s="674"/>
      <c r="D61" s="621">
        <f>K61+Q61+W61+AC61</f>
        <v>0</v>
      </c>
      <c r="E61" s="622"/>
      <c r="F61" s="623"/>
      <c r="G61" s="577"/>
      <c r="H61" s="496"/>
      <c r="I61" s="496"/>
      <c r="J61" s="497"/>
      <c r="K61" s="476"/>
      <c r="L61" s="483"/>
      <c r="M61" s="475"/>
      <c r="N61" s="470"/>
      <c r="O61" s="470"/>
      <c r="P61" s="470"/>
      <c r="Q61" s="476"/>
      <c r="R61" s="483"/>
      <c r="S61" s="475"/>
      <c r="T61" s="470"/>
      <c r="U61" s="470"/>
      <c r="V61" s="470"/>
      <c r="W61" s="476"/>
      <c r="X61" s="483"/>
      <c r="Y61" s="475"/>
      <c r="Z61" s="470"/>
      <c r="AA61" s="470"/>
      <c r="AB61" s="470"/>
      <c r="AC61" s="476"/>
      <c r="AD61" s="477"/>
      <c r="AF61" s="695" t="str">
        <f>IF(①収支予算書!AF53="","",①収支予算書!AF53)</f>
        <v/>
      </c>
      <c r="AG61" s="696"/>
      <c r="AH61" s="234">
        <f>AI58*AI61+AJ58*AJ61+AK58*AK61+AL58*AL61+AM58*AM61+AN58*AN61+AO58*AO61+AP58*AP61+AQ58*AQ61+AR58*AR61+AS58*AS61+AT58*AT61+AU58*AU61</f>
        <v>0</v>
      </c>
      <c r="AI61" s="395"/>
      <c r="AJ61" s="395"/>
      <c r="AK61" s="395"/>
      <c r="AL61" s="395"/>
      <c r="AM61" s="395"/>
      <c r="AN61" s="395"/>
      <c r="AO61" s="395"/>
      <c r="AP61" s="390"/>
      <c r="AQ61" s="382"/>
      <c r="AR61" s="395"/>
      <c r="AS61" s="395"/>
      <c r="AT61" s="395"/>
      <c r="AU61" s="393"/>
      <c r="AV61" s="232">
        <f t="shared" si="15"/>
        <v>0</v>
      </c>
      <c r="AW61" s="393"/>
      <c r="AX61" s="234">
        <f>AY58*AY61+AZ58*AZ61+BA58*BA61+BB58*BB61</f>
        <v>0</v>
      </c>
      <c r="AY61" s="382"/>
      <c r="AZ61" s="382"/>
      <c r="BA61" s="382"/>
      <c r="BB61" s="393"/>
      <c r="BC61" s="328" t="s">
        <v>487</v>
      </c>
      <c r="BD61" s="379"/>
    </row>
    <row r="62" spans="1:70" s="80" customFormat="1" ht="17.7" customHeight="1" thickBot="1">
      <c r="A62" s="672" t="s">
        <v>249</v>
      </c>
      <c r="B62" s="673"/>
      <c r="C62" s="674"/>
      <c r="D62" s="621">
        <f>K62+Q62+W62+AC62</f>
        <v>0</v>
      </c>
      <c r="E62" s="622"/>
      <c r="F62" s="623"/>
      <c r="G62" s="577"/>
      <c r="H62" s="496"/>
      <c r="I62" s="496"/>
      <c r="J62" s="497"/>
      <c r="K62" s="476"/>
      <c r="L62" s="483"/>
      <c r="M62" s="475"/>
      <c r="N62" s="470"/>
      <c r="O62" s="470"/>
      <c r="P62" s="470"/>
      <c r="Q62" s="476"/>
      <c r="R62" s="483"/>
      <c r="S62" s="475"/>
      <c r="T62" s="470"/>
      <c r="U62" s="470"/>
      <c r="V62" s="470"/>
      <c r="W62" s="476"/>
      <c r="X62" s="483"/>
      <c r="Y62" s="475"/>
      <c r="Z62" s="470"/>
      <c r="AA62" s="470"/>
      <c r="AB62" s="470"/>
      <c r="AC62" s="476"/>
      <c r="AD62" s="477"/>
      <c r="AF62" s="695" t="str">
        <f>IF(①収支予算書!AF54="","",①収支予算書!AF54)</f>
        <v/>
      </c>
      <c r="AG62" s="696"/>
      <c r="AH62" s="234">
        <f>AI58*AI62+AJ58*AJ62+AK58*AK62+AL58*AL62+AM58*AM62+AN58*AN62+AO58*AO62+AP58*AP62+AQ58*AQ62+AR58*AR62+AS58*AS62+AT58*AT62+AU58*AU62</f>
        <v>0</v>
      </c>
      <c r="AI62" s="395"/>
      <c r="AJ62" s="395"/>
      <c r="AK62" s="395"/>
      <c r="AL62" s="395"/>
      <c r="AM62" s="395"/>
      <c r="AN62" s="395"/>
      <c r="AO62" s="395"/>
      <c r="AP62" s="390"/>
      <c r="AQ62" s="382"/>
      <c r="AR62" s="395"/>
      <c r="AS62" s="395"/>
      <c r="AT62" s="395"/>
      <c r="AU62" s="393"/>
      <c r="AV62" s="232">
        <f t="shared" si="15"/>
        <v>0</v>
      </c>
      <c r="AW62" s="393"/>
      <c r="AX62" s="234">
        <f>AY58*AY62+AZ58*AZ62+BA58*BA62+BB58*BB62</f>
        <v>0</v>
      </c>
      <c r="AY62" s="382"/>
      <c r="AZ62" s="382"/>
      <c r="BA62" s="382"/>
      <c r="BB62" s="393"/>
      <c r="BD62" s="379"/>
      <c r="BE62" s="81"/>
    </row>
    <row r="63" spans="1:70" s="80" customFormat="1" ht="17.7" customHeight="1" thickBot="1">
      <c r="A63" s="689" t="s">
        <v>250</v>
      </c>
      <c r="B63" s="690"/>
      <c r="C63" s="691"/>
      <c r="D63" s="621">
        <f>K63+Q63+W63+AC63</f>
        <v>0</v>
      </c>
      <c r="E63" s="622"/>
      <c r="F63" s="623"/>
      <c r="G63" s="577"/>
      <c r="H63" s="496"/>
      <c r="I63" s="496"/>
      <c r="J63" s="497"/>
      <c r="K63" s="476"/>
      <c r="L63" s="483"/>
      <c r="M63" s="475"/>
      <c r="N63" s="470"/>
      <c r="O63" s="470"/>
      <c r="P63" s="470"/>
      <c r="Q63" s="476"/>
      <c r="R63" s="483"/>
      <c r="S63" s="475"/>
      <c r="T63" s="470"/>
      <c r="U63" s="470"/>
      <c r="V63" s="470"/>
      <c r="W63" s="476"/>
      <c r="X63" s="483"/>
      <c r="Y63" s="475"/>
      <c r="Z63" s="470"/>
      <c r="AA63" s="470"/>
      <c r="AB63" s="470"/>
      <c r="AC63" s="476"/>
      <c r="AD63" s="477"/>
      <c r="AF63" s="759" t="str">
        <f>IF(①収支予算書!AF55="","",①収支予算書!AF55)</f>
        <v/>
      </c>
      <c r="AG63" s="760"/>
      <c r="AH63" s="235">
        <f>AI58*AI63+AJ58*AJ63+AK58*AK63+AL58*AL63+AM58*AM63+AN58*AN63+AO58*AO63+AP58*AP63+AQ58*AQ63+AR58*AR63+AS58*AS63+AT58*AT63+AU58*AU63</f>
        <v>0</v>
      </c>
      <c r="AI63" s="396"/>
      <c r="AJ63" s="396"/>
      <c r="AK63" s="396"/>
      <c r="AL63" s="396"/>
      <c r="AM63" s="396"/>
      <c r="AN63" s="396"/>
      <c r="AO63" s="396"/>
      <c r="AP63" s="391"/>
      <c r="AQ63" s="384"/>
      <c r="AR63" s="396"/>
      <c r="AS63" s="396"/>
      <c r="AT63" s="396"/>
      <c r="AU63" s="394"/>
      <c r="AV63" s="235">
        <f t="shared" si="15"/>
        <v>0</v>
      </c>
      <c r="AW63" s="394"/>
      <c r="AX63" s="235">
        <f>AY58*AY63+AZ58*AZ63+BA58*BA63+BB58*BB63</f>
        <v>0</v>
      </c>
      <c r="AY63" s="384"/>
      <c r="AZ63" s="384"/>
      <c r="BA63" s="384"/>
      <c r="BB63" s="394"/>
      <c r="BD63" s="379"/>
    </row>
    <row r="64" spans="1:70" s="80" customFormat="1" ht="17.399999999999999" customHeight="1">
      <c r="A64" s="675" t="s">
        <v>251</v>
      </c>
      <c r="B64" s="676"/>
      <c r="C64" s="677"/>
      <c r="D64" s="624">
        <f>SUM(K64:L67)</f>
        <v>0</v>
      </c>
      <c r="E64" s="625"/>
      <c r="F64" s="626"/>
      <c r="G64" s="697" t="str">
        <f>IF(①収支予算書!AF52="","",①収支予算書!AF52)</f>
        <v/>
      </c>
      <c r="H64" s="698"/>
      <c r="I64" s="698"/>
      <c r="J64" s="699"/>
      <c r="K64" s="504">
        <f>Q64+W64+AC64</f>
        <v>0</v>
      </c>
      <c r="L64" s="505"/>
      <c r="M64" s="508" t="str">
        <f>IF(①収支予算書!AF52="","","役員")</f>
        <v/>
      </c>
      <c r="N64" s="509"/>
      <c r="O64" s="509"/>
      <c r="P64" s="510"/>
      <c r="Q64" s="504">
        <f>AH69</f>
        <v>0</v>
      </c>
      <c r="R64" s="600"/>
      <c r="S64" s="508" t="str">
        <f>IF(①収支予算書!AF52="","","審判員")</f>
        <v/>
      </c>
      <c r="T64" s="509"/>
      <c r="U64" s="509"/>
      <c r="V64" s="510"/>
      <c r="W64" s="504">
        <f>AM69</f>
        <v>0</v>
      </c>
      <c r="X64" s="505"/>
      <c r="Y64" s="552"/>
      <c r="Z64" s="553"/>
      <c r="AA64" s="553"/>
      <c r="AB64" s="554"/>
      <c r="AC64" s="555"/>
      <c r="AD64" s="556"/>
      <c r="AF64" s="98"/>
      <c r="AG64" s="191" t="s">
        <v>361</v>
      </c>
      <c r="AH64" s="229">
        <f>SUM(AH59:AH63)</f>
        <v>0</v>
      </c>
      <c r="AI64" s="122"/>
      <c r="AJ64" s="196"/>
      <c r="AK64" s="122"/>
      <c r="AL64" s="122"/>
      <c r="AM64" s="122"/>
      <c r="AN64" s="122"/>
      <c r="AO64" s="122"/>
      <c r="AP64" s="409"/>
      <c r="AR64" s="122"/>
      <c r="AU64" s="191" t="s">
        <v>316</v>
      </c>
      <c r="AV64" s="229">
        <f>SUM(AV59:AV63)</f>
        <v>0</v>
      </c>
      <c r="AW64" s="191" t="s">
        <v>316</v>
      </c>
      <c r="AX64" s="229">
        <f>SUM(AX59:AX63)</f>
        <v>0</v>
      </c>
      <c r="AY64" s="196"/>
      <c r="BA64" s="122"/>
      <c r="BB64" s="409"/>
      <c r="BC64" s="121"/>
      <c r="BD64" s="121"/>
    </row>
    <row r="65" spans="1:98" s="80" customFormat="1" ht="17.399999999999999" customHeight="1">
      <c r="A65" s="95"/>
      <c r="B65" s="96"/>
      <c r="C65" s="97"/>
      <c r="D65" s="163"/>
      <c r="E65" s="253"/>
      <c r="F65" s="253"/>
      <c r="G65" s="601" t="str">
        <f>IF(①収支予算書!AF53="","",①収支予算書!AF53)</f>
        <v/>
      </c>
      <c r="H65" s="602"/>
      <c r="I65" s="602"/>
      <c r="J65" s="603"/>
      <c r="K65" s="490">
        <f t="shared" ref="K65:K66" si="16">Q65+W65+AC65</f>
        <v>0</v>
      </c>
      <c r="L65" s="506"/>
      <c r="M65" s="511" t="str">
        <f>IF(①収支予算書!AF53="","","役員")</f>
        <v/>
      </c>
      <c r="N65" s="512"/>
      <c r="O65" s="512"/>
      <c r="P65" s="513"/>
      <c r="Q65" s="490">
        <f t="shared" ref="Q65:Q67" si="17">AH70</f>
        <v>0</v>
      </c>
      <c r="R65" s="491"/>
      <c r="S65" s="511" t="str">
        <f>IF(①収支予算書!AF53="","","審判員")</f>
        <v/>
      </c>
      <c r="T65" s="512"/>
      <c r="U65" s="512"/>
      <c r="V65" s="513"/>
      <c r="W65" s="490">
        <f t="shared" ref="W65:W67" si="18">AM70</f>
        <v>0</v>
      </c>
      <c r="X65" s="506"/>
      <c r="Y65" s="498"/>
      <c r="Z65" s="499"/>
      <c r="AA65" s="499"/>
      <c r="AB65" s="500"/>
      <c r="AC65" s="524"/>
      <c r="AD65" s="525"/>
      <c r="AF65" s="686" t="s">
        <v>362</v>
      </c>
      <c r="AG65" s="686"/>
      <c r="AH65" s="341">
        <f>AH56+AL56+AW56+AH64+AV64+AX64</f>
        <v>0</v>
      </c>
      <c r="AJ65" s="328"/>
      <c r="AY65" s="328"/>
    </row>
    <row r="66" spans="1:98" ht="17.399999999999999" customHeight="1" thickBot="1">
      <c r="A66" s="95"/>
      <c r="B66" s="96"/>
      <c r="C66" s="97"/>
      <c r="D66" s="163"/>
      <c r="E66" s="253"/>
      <c r="F66" s="253"/>
      <c r="G66" s="601" t="str">
        <f>IF(①収支予算書!AF54="","",①収支予算書!AF54)</f>
        <v/>
      </c>
      <c r="H66" s="602"/>
      <c r="I66" s="602"/>
      <c r="J66" s="603"/>
      <c r="K66" s="490">
        <f t="shared" si="16"/>
        <v>0</v>
      </c>
      <c r="L66" s="506"/>
      <c r="M66" s="511" t="str">
        <f>IF(①収支予算書!AF54="","","役員")</f>
        <v/>
      </c>
      <c r="N66" s="512"/>
      <c r="O66" s="512"/>
      <c r="P66" s="513"/>
      <c r="Q66" s="490">
        <f t="shared" si="17"/>
        <v>0</v>
      </c>
      <c r="R66" s="491"/>
      <c r="S66" s="511" t="str">
        <f>IF(①収支予算書!AF54="","","審判員")</f>
        <v/>
      </c>
      <c r="T66" s="512"/>
      <c r="U66" s="512"/>
      <c r="V66" s="513"/>
      <c r="W66" s="490">
        <f t="shared" si="18"/>
        <v>0</v>
      </c>
      <c r="X66" s="506"/>
      <c r="Y66" s="498"/>
      <c r="Z66" s="499"/>
      <c r="AA66" s="499"/>
      <c r="AB66" s="500"/>
      <c r="AC66" s="524"/>
      <c r="AD66" s="525"/>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64"/>
      <c r="E67" s="254"/>
      <c r="F67" s="254"/>
      <c r="G67" s="627" t="str">
        <f>IF(①収支予算書!AF55="","",①収支予算書!AF55)</f>
        <v/>
      </c>
      <c r="H67" s="628"/>
      <c r="I67" s="628"/>
      <c r="J67" s="629"/>
      <c r="K67" s="492">
        <f>Q67+W67+AC67</f>
        <v>0</v>
      </c>
      <c r="L67" s="507"/>
      <c r="M67" s="549" t="str">
        <f>IF(①収支予算書!AF55="","","役員")</f>
        <v/>
      </c>
      <c r="N67" s="550"/>
      <c r="O67" s="550"/>
      <c r="P67" s="551"/>
      <c r="Q67" s="492">
        <f t="shared" si="17"/>
        <v>0</v>
      </c>
      <c r="R67" s="493"/>
      <c r="S67" s="549" t="str">
        <f>IF(①収支予算書!AF55="","","審判員")</f>
        <v/>
      </c>
      <c r="T67" s="550"/>
      <c r="U67" s="550"/>
      <c r="V67" s="551"/>
      <c r="W67" s="492">
        <f t="shared" si="18"/>
        <v>0</v>
      </c>
      <c r="X67" s="507"/>
      <c r="Y67" s="501"/>
      <c r="Z67" s="502"/>
      <c r="AA67" s="502"/>
      <c r="AB67" s="503"/>
      <c r="AC67" s="526"/>
      <c r="AD67" s="527"/>
      <c r="AE67" s="81"/>
      <c r="AF67" s="80" t="s">
        <v>333</v>
      </c>
      <c r="AG67" s="81"/>
      <c r="AH67" s="666" t="s">
        <v>359</v>
      </c>
      <c r="AI67" s="667"/>
      <c r="AJ67" s="667"/>
      <c r="AK67" s="667"/>
      <c r="AL67" s="668"/>
      <c r="AM67" s="666" t="s">
        <v>360</v>
      </c>
      <c r="AN67" s="667"/>
      <c r="AO67" s="668"/>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672" t="s">
        <v>252</v>
      </c>
      <c r="B68" s="673"/>
      <c r="C68" s="674"/>
      <c r="D68" s="621">
        <f>SUM(K68,Q68,W68,AC68)</f>
        <v>0</v>
      </c>
      <c r="E68" s="622"/>
      <c r="F68" s="623"/>
      <c r="G68" s="577"/>
      <c r="H68" s="496"/>
      <c r="I68" s="496"/>
      <c r="J68" s="497"/>
      <c r="K68" s="476"/>
      <c r="L68" s="483"/>
      <c r="M68" s="495"/>
      <c r="N68" s="496"/>
      <c r="O68" s="496"/>
      <c r="P68" s="497"/>
      <c r="Q68" s="476"/>
      <c r="R68" s="494"/>
      <c r="S68" s="475"/>
      <c r="T68" s="470"/>
      <c r="U68" s="470"/>
      <c r="V68" s="470"/>
      <c r="W68" s="476"/>
      <c r="X68" s="483"/>
      <c r="Y68" s="475"/>
      <c r="Z68" s="470"/>
      <c r="AA68" s="470"/>
      <c r="AB68" s="548"/>
      <c r="AC68" s="476"/>
      <c r="AD68" s="477"/>
      <c r="AE68" s="5"/>
      <c r="AF68" s="649" t="s">
        <v>340</v>
      </c>
      <c r="AG68" s="650"/>
      <c r="AH68" s="320" t="s">
        <v>316</v>
      </c>
      <c r="AI68" s="314" t="s">
        <v>335</v>
      </c>
      <c r="AJ68" s="313" t="s">
        <v>334</v>
      </c>
      <c r="AK68" s="314" t="s">
        <v>326</v>
      </c>
      <c r="AL68" s="321" t="s">
        <v>336</v>
      </c>
      <c r="AM68" s="309" t="s">
        <v>316</v>
      </c>
      <c r="AN68" s="313" t="s">
        <v>335</v>
      </c>
      <c r="AO68" s="321" t="s">
        <v>322</v>
      </c>
      <c r="AP68" s="221"/>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Bot="1">
      <c r="A69" s="692" t="s">
        <v>0</v>
      </c>
      <c r="B69" s="693"/>
      <c r="C69" s="694"/>
      <c r="D69" s="615">
        <f>SUM(D38:F68)</f>
        <v>0</v>
      </c>
      <c r="E69" s="616"/>
      <c r="F69" s="617"/>
      <c r="G69" s="256"/>
      <c r="H69" s="105"/>
      <c r="I69" s="105"/>
      <c r="J69" s="105"/>
      <c r="K69" s="105"/>
      <c r="L69" s="103"/>
      <c r="M69" s="103"/>
      <c r="N69" s="103"/>
      <c r="O69" s="103"/>
      <c r="P69" s="103"/>
      <c r="Q69" s="103"/>
      <c r="R69" s="103"/>
      <c r="S69" s="103"/>
      <c r="T69" s="103"/>
      <c r="U69" s="103"/>
      <c r="V69" s="103"/>
      <c r="W69" s="103"/>
      <c r="X69" s="105"/>
      <c r="Y69" s="104"/>
      <c r="Z69" s="89"/>
      <c r="AA69" s="89"/>
      <c r="AB69" s="89"/>
      <c r="AC69" s="89"/>
      <c r="AD69" s="89"/>
      <c r="AE69" s="5"/>
      <c r="AF69" s="687" t="str">
        <f>IF(①収支予算書!AF52="","",①収支予算書!AF52)</f>
        <v/>
      </c>
      <c r="AG69" s="688"/>
      <c r="AH69" s="243">
        <f>AI69*(AJ69+AK69+AL69)</f>
        <v>0</v>
      </c>
      <c r="AI69" s="204"/>
      <c r="AJ69" s="119"/>
      <c r="AK69" s="204"/>
      <c r="AL69" s="237"/>
      <c r="AM69" s="232">
        <f>AN69*AO69</f>
        <v>0</v>
      </c>
      <c r="AN69" s="119"/>
      <c r="AO69" s="237"/>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687" t="str">
        <f>IF(①収支予算書!AF53="","",①収支予算書!AF53)</f>
        <v/>
      </c>
      <c r="AG70" s="688"/>
      <c r="AH70" s="244">
        <f>AI70*(AJ70+AK70+AL70)</f>
        <v>0</v>
      </c>
      <c r="AI70" s="209"/>
      <c r="AJ70" s="120"/>
      <c r="AK70" s="209"/>
      <c r="AL70" s="239"/>
      <c r="AM70" s="234">
        <f>AN70*AO70</f>
        <v>0</v>
      </c>
      <c r="AN70" s="120"/>
      <c r="AO70" s="239"/>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692" t="s">
        <v>268</v>
      </c>
      <c r="B71" s="693"/>
      <c r="C71" s="694"/>
      <c r="D71" s="615">
        <f>IFERROR(D34-D69,"")</f>
        <v>0</v>
      </c>
      <c r="E71" s="616"/>
      <c r="F71" s="617"/>
      <c r="G71" s="94"/>
      <c r="H71" s="255"/>
      <c r="I71" s="255"/>
      <c r="J71" s="92"/>
      <c r="K71" s="92"/>
      <c r="L71" s="92"/>
      <c r="M71" s="92"/>
      <c r="N71" s="92"/>
      <c r="O71" s="92"/>
      <c r="P71" s="92"/>
      <c r="Q71" s="92"/>
      <c r="R71" s="92"/>
      <c r="S71" s="92"/>
      <c r="T71" s="92"/>
      <c r="U71" s="92"/>
      <c r="V71" s="92"/>
      <c r="W71" s="92"/>
      <c r="X71" s="92"/>
      <c r="Y71" s="92"/>
      <c r="Z71" s="92"/>
      <c r="AA71" s="92"/>
      <c r="AB71" s="92"/>
      <c r="AC71" s="92"/>
      <c r="AD71" s="92"/>
      <c r="AF71" s="687" t="str">
        <f>IF(①収支予算書!AF54="","",①収支予算書!AF54)</f>
        <v/>
      </c>
      <c r="AG71" s="688"/>
      <c r="AH71" s="244">
        <f>AI71*(AJ71+AK71+AL71)</f>
        <v>0</v>
      </c>
      <c r="AI71" s="209"/>
      <c r="AJ71" s="120"/>
      <c r="AK71" s="209"/>
      <c r="AL71" s="239"/>
      <c r="AM71" s="234">
        <f>AN71*AO71</f>
        <v>0</v>
      </c>
      <c r="AN71" s="120"/>
      <c r="AO71" s="239"/>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759" t="str">
        <f>IF(①収支予算書!AF55="","",①収支予算書!AF55)</f>
        <v/>
      </c>
      <c r="AG72" s="760"/>
      <c r="AH72" s="245">
        <f>AI72*(AJ72+AK72+AL72)</f>
        <v>0</v>
      </c>
      <c r="AI72" s="212"/>
      <c r="AJ72" s="102"/>
      <c r="AK72" s="212"/>
      <c r="AL72" s="241"/>
      <c r="AM72" s="235">
        <f>AN72*AO72</f>
        <v>0</v>
      </c>
      <c r="AN72" s="102"/>
      <c r="AO72" s="241"/>
      <c r="AP72" s="80"/>
      <c r="AQ72" s="80"/>
      <c r="AR72" s="80"/>
      <c r="AS72" s="80"/>
      <c r="AT72" s="80"/>
      <c r="AU72" s="80"/>
      <c r="AV72" s="80"/>
      <c r="AW72" s="80"/>
      <c r="AX72" s="80"/>
      <c r="AY72" s="80"/>
      <c r="AZ72" s="80"/>
      <c r="BA72" s="80"/>
      <c r="BB72" s="80"/>
      <c r="BC72" s="80"/>
      <c r="BD72" s="80"/>
      <c r="BE72" s="80"/>
    </row>
    <row r="73" spans="1:98" ht="17.399999999999999" customHeight="1">
      <c r="AF73" s="195"/>
      <c r="AG73" s="191" t="s">
        <v>316</v>
      </c>
      <c r="AH73" s="340">
        <f>SUM(AH69:AH72)</f>
        <v>0</v>
      </c>
      <c r="AI73" s="327" t="s">
        <v>477</v>
      </c>
      <c r="AJ73" s="195"/>
      <c r="AK73" s="195"/>
      <c r="AL73" s="191" t="s">
        <v>316</v>
      </c>
      <c r="AM73" s="340">
        <f>SUM(AM69:AM72)</f>
        <v>0</v>
      </c>
      <c r="AN73" s="327" t="s">
        <v>477</v>
      </c>
      <c r="AO73" s="327" t="s">
        <v>477</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686" t="s">
        <v>363</v>
      </c>
      <c r="AG74" s="686"/>
      <c r="AH74" s="341">
        <f>AH73+AM73</f>
        <v>0</v>
      </c>
      <c r="AI74" s="329" t="s">
        <v>481</v>
      </c>
      <c r="AJ74" s="222"/>
      <c r="AK74" s="328" t="s">
        <v>479</v>
      </c>
      <c r="AL74" s="222"/>
      <c r="AM74" s="222"/>
      <c r="AN74" s="330" t="s">
        <v>478</v>
      </c>
      <c r="AO74" s="329" t="s">
        <v>480</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21"/>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21"/>
      <c r="AH77" s="82"/>
      <c r="AI77" s="80"/>
      <c r="AJ77" s="80"/>
      <c r="AK77" s="80"/>
      <c r="AL77" s="80"/>
      <c r="AM77" s="80"/>
      <c r="AN77" s="80"/>
      <c r="AO77" s="80"/>
      <c r="AP77" s="80"/>
      <c r="AQ77" s="80"/>
      <c r="AR77" s="80"/>
      <c r="AS77" s="80"/>
      <c r="AT77" s="80"/>
      <c r="AU77" s="80"/>
      <c r="AV77" s="221"/>
      <c r="AW77" s="221"/>
      <c r="AX77" s="221"/>
      <c r="AY77" s="221"/>
      <c r="AZ77" s="221"/>
      <c r="BA77" s="221"/>
      <c r="BB77" s="221"/>
      <c r="BC77" s="221"/>
      <c r="BD77" s="221"/>
    </row>
    <row r="78" spans="1:98">
      <c r="AT78" s="56"/>
      <c r="AU78" s="56"/>
    </row>
  </sheetData>
  <sheetProtection algorithmName="SHA-512" hashValue="SVJqxHF4gJpKb+oxzI7/wl55jeKDF6tVdyedQ/mLDxDmj7gLG/99KSWmPJHSi3ELcOcfK/AuNtUSL4MpPSYZzw==" saltValue="NoMvMdtfCngnZ59RQsSJ+A==" spinCount="100000" sheet="1" objects="1" scenarios="1" formatRows="0" selectLockedCells="1"/>
  <mergeCells count="478">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 ref="A13:B13"/>
    <mergeCell ref="A68:C68"/>
    <mergeCell ref="A29:C29"/>
    <mergeCell ref="R29:T29"/>
    <mergeCell ref="U29:V29"/>
    <mergeCell ref="AF74:AG74"/>
    <mergeCell ref="AF68:AG68"/>
    <mergeCell ref="AI10:AR10"/>
    <mergeCell ref="AI11:AR11"/>
    <mergeCell ref="AI12:AR12"/>
    <mergeCell ref="AI13:AR13"/>
    <mergeCell ref="AI14:AR14"/>
    <mergeCell ref="AI15:AR15"/>
    <mergeCell ref="AI16:AR16"/>
    <mergeCell ref="AI17:AR17"/>
    <mergeCell ref="AI18:AR18"/>
    <mergeCell ref="AF63:AG63"/>
    <mergeCell ref="AF72:AG72"/>
    <mergeCell ref="AF65:AG65"/>
    <mergeCell ref="AF71:AG71"/>
    <mergeCell ref="AF32:AG32"/>
    <mergeCell ref="AM32:AN32"/>
    <mergeCell ref="AF33:AG33"/>
    <mergeCell ref="AM67:AO67"/>
    <mergeCell ref="AF70:AG70"/>
    <mergeCell ref="AM36:AN36"/>
    <mergeCell ref="AM37:AN37"/>
    <mergeCell ref="AI26:AR26"/>
    <mergeCell ref="AI22:AR22"/>
    <mergeCell ref="AU2:AW2"/>
    <mergeCell ref="AT3:AT4"/>
    <mergeCell ref="AU3:AW4"/>
    <mergeCell ref="AI2:AR2"/>
    <mergeCell ref="C17:AD17"/>
    <mergeCell ref="AI19:AR19"/>
    <mergeCell ref="AI20:AR20"/>
    <mergeCell ref="A8:C9"/>
    <mergeCell ref="AI3:AR3"/>
    <mergeCell ref="AI4:AR4"/>
    <mergeCell ref="AI5:AR5"/>
    <mergeCell ref="AI6:AR6"/>
    <mergeCell ref="AI7:AR7"/>
    <mergeCell ref="AI8:AR8"/>
    <mergeCell ref="C14:AD14"/>
    <mergeCell ref="L1:Q2"/>
    <mergeCell ref="L3:Q3"/>
    <mergeCell ref="T15:U15"/>
    <mergeCell ref="AI23:AR23"/>
    <mergeCell ref="A27:C27"/>
    <mergeCell ref="A28:C28"/>
    <mergeCell ref="G21:AD21"/>
    <mergeCell ref="AI9:AR9"/>
    <mergeCell ref="AI21:AR21"/>
    <mergeCell ref="D22:F22"/>
    <mergeCell ref="D23:F23"/>
    <mergeCell ref="D24:F24"/>
    <mergeCell ref="D25:F25"/>
    <mergeCell ref="A24:C24"/>
    <mergeCell ref="A12:B12"/>
    <mergeCell ref="D8:F9"/>
    <mergeCell ref="D11:I11"/>
    <mergeCell ref="A25:C25"/>
    <mergeCell ref="A26:C26"/>
    <mergeCell ref="AI24:AR24"/>
    <mergeCell ref="G24:AD24"/>
    <mergeCell ref="G25:AD25"/>
    <mergeCell ref="G26:AD26"/>
    <mergeCell ref="G28:I28"/>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5:AD55"/>
    <mergeCell ref="G59:J59"/>
    <mergeCell ref="G60:J60"/>
    <mergeCell ref="Q58:R58"/>
    <mergeCell ref="Q59:R59"/>
    <mergeCell ref="Q60:R60"/>
    <mergeCell ref="AF69:AG69"/>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H67:AL67"/>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64:C64"/>
    <mergeCell ref="AF52:AG52"/>
    <mergeCell ref="AF41:AG41"/>
    <mergeCell ref="AF44:AG44"/>
    <mergeCell ref="AF54:AG54"/>
    <mergeCell ref="AF47:AG47"/>
    <mergeCell ref="A54:C54"/>
    <mergeCell ref="AF43:AG43"/>
    <mergeCell ref="AF53:AG53"/>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D38:F38"/>
    <mergeCell ref="D44:F44"/>
    <mergeCell ref="D26:F26"/>
    <mergeCell ref="D27:F27"/>
    <mergeCell ref="D28:F28"/>
    <mergeCell ref="D29:F29"/>
    <mergeCell ref="D30:F30"/>
    <mergeCell ref="D31:F31"/>
    <mergeCell ref="D32:F32"/>
    <mergeCell ref="D33:F33"/>
    <mergeCell ref="D34:F34"/>
    <mergeCell ref="G29:I29"/>
    <mergeCell ref="D37:F37"/>
    <mergeCell ref="G27:AD27"/>
    <mergeCell ref="P28:Q28"/>
    <mergeCell ref="P29:Q29"/>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G37:AD37"/>
    <mergeCell ref="G38:J38"/>
    <mergeCell ref="G39:J39"/>
    <mergeCell ref="G40:J40"/>
    <mergeCell ref="G41:J41"/>
    <mergeCell ref="G42:J42"/>
    <mergeCell ref="G43:J43"/>
    <mergeCell ref="K67:L67"/>
    <mergeCell ref="K68:L68"/>
    <mergeCell ref="M64:P64"/>
    <mergeCell ref="M65:P65"/>
    <mergeCell ref="M67:P67"/>
    <mergeCell ref="M66:P66"/>
    <mergeCell ref="Q64:R64"/>
    <mergeCell ref="G55:J55"/>
    <mergeCell ref="K55:L55"/>
    <mergeCell ref="K54:L54"/>
    <mergeCell ref="K53:L53"/>
    <mergeCell ref="K52:L52"/>
    <mergeCell ref="K51:L51"/>
    <mergeCell ref="G65:J65"/>
    <mergeCell ref="G66:J66"/>
    <mergeCell ref="K65:L65"/>
    <mergeCell ref="K66:L66"/>
    <mergeCell ref="G50:J50"/>
    <mergeCell ref="G51:J51"/>
    <mergeCell ref="G52:J52"/>
    <mergeCell ref="G47:J47"/>
    <mergeCell ref="G48:J48"/>
    <mergeCell ref="G44:J44"/>
    <mergeCell ref="G45:J45"/>
    <mergeCell ref="G46:J46"/>
    <mergeCell ref="G58:J58"/>
    <mergeCell ref="G61:J61"/>
    <mergeCell ref="G62:J62"/>
    <mergeCell ref="G63:J63"/>
    <mergeCell ref="G49:J49"/>
    <mergeCell ref="S38:T38"/>
    <mergeCell ref="S39:T39"/>
    <mergeCell ref="S40:T40"/>
    <mergeCell ref="S41:T41"/>
    <mergeCell ref="S42:T42"/>
    <mergeCell ref="S43:T43"/>
    <mergeCell ref="K38:L38"/>
    <mergeCell ref="K39:L39"/>
    <mergeCell ref="K40:L40"/>
    <mergeCell ref="K41:L41"/>
    <mergeCell ref="K42:L42"/>
    <mergeCell ref="K43:L43"/>
    <mergeCell ref="M38:N38"/>
    <mergeCell ref="M39:N39"/>
    <mergeCell ref="M40:N40"/>
    <mergeCell ref="M41:N41"/>
    <mergeCell ref="M42:N42"/>
    <mergeCell ref="M43:N43"/>
    <mergeCell ref="K44:L44"/>
    <mergeCell ref="K45:L45"/>
    <mergeCell ref="U38:V38"/>
    <mergeCell ref="U39:V39"/>
    <mergeCell ref="U40:V40"/>
    <mergeCell ref="U41:V41"/>
    <mergeCell ref="U42:V42"/>
    <mergeCell ref="U43:V43"/>
    <mergeCell ref="AA38:AB38"/>
    <mergeCell ref="AA39:AB39"/>
    <mergeCell ref="AA40:AB40"/>
    <mergeCell ref="AA41:AB41"/>
    <mergeCell ref="AA42:AB42"/>
    <mergeCell ref="AA43:AB43"/>
    <mergeCell ref="W38:X38"/>
    <mergeCell ref="W39:X39"/>
    <mergeCell ref="W40:X40"/>
    <mergeCell ref="W41:X41"/>
    <mergeCell ref="W42:X42"/>
    <mergeCell ref="W43:X43"/>
    <mergeCell ref="Y38:Z38"/>
    <mergeCell ref="Y39:Z39"/>
    <mergeCell ref="Y40:Z40"/>
    <mergeCell ref="Y41:Z41"/>
    <mergeCell ref="Y42:Z42"/>
    <mergeCell ref="Y43:Z43"/>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K46:L46"/>
    <mergeCell ref="K47:L47"/>
    <mergeCell ref="K48:L48"/>
    <mergeCell ref="K49:L49"/>
    <mergeCell ref="M44:N44"/>
    <mergeCell ref="M45:N45"/>
    <mergeCell ref="M46:N46"/>
    <mergeCell ref="M47:N47"/>
    <mergeCell ref="M48:N48"/>
    <mergeCell ref="M49:N49"/>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U47:V47"/>
    <mergeCell ref="U48:V48"/>
    <mergeCell ref="U49:V49"/>
    <mergeCell ref="W44:X44"/>
    <mergeCell ref="W45:X45"/>
    <mergeCell ref="W46:X46"/>
    <mergeCell ref="W47:X47"/>
    <mergeCell ref="W48:X48"/>
    <mergeCell ref="K50:L50"/>
    <mergeCell ref="Q50:R50"/>
    <mergeCell ref="Q51:R51"/>
    <mergeCell ref="Q52:R52"/>
    <mergeCell ref="Q53:R53"/>
    <mergeCell ref="Q54:R54"/>
    <mergeCell ref="Q55:R55"/>
    <mergeCell ref="Q56:R56"/>
    <mergeCell ref="Q57:R57"/>
    <mergeCell ref="M50:P50"/>
    <mergeCell ref="M51:P51"/>
    <mergeCell ref="M52:P52"/>
    <mergeCell ref="M53:P53"/>
    <mergeCell ref="M54:P54"/>
    <mergeCell ref="M55:P55"/>
    <mergeCell ref="M56:P56"/>
    <mergeCell ref="M57:P57"/>
    <mergeCell ref="AC58:AD58"/>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AC64:AD64"/>
    <mergeCell ref="AC65:AD65"/>
    <mergeCell ref="X29:AA29"/>
    <mergeCell ref="Q65:R65"/>
    <mergeCell ref="Q67:R67"/>
    <mergeCell ref="Q68:R68"/>
    <mergeCell ref="M68:P68"/>
    <mergeCell ref="S68:V68"/>
    <mergeCell ref="Y65:AB65"/>
    <mergeCell ref="Y66:AB66"/>
    <mergeCell ref="Y67:AB67"/>
    <mergeCell ref="W64:X64"/>
    <mergeCell ref="W65:X65"/>
    <mergeCell ref="W66:X66"/>
    <mergeCell ref="W67:X67"/>
    <mergeCell ref="S64:V64"/>
    <mergeCell ref="S65:V65"/>
    <mergeCell ref="AA44:AB44"/>
    <mergeCell ref="Q66:R66"/>
    <mergeCell ref="AA45:AB45"/>
    <mergeCell ref="AA46:AB46"/>
    <mergeCell ref="AA47:AB47"/>
    <mergeCell ref="AA48:AB48"/>
    <mergeCell ref="AA49:AB49"/>
    <mergeCell ref="W49:X49"/>
    <mergeCell ref="Y44:Z44"/>
    <mergeCell ref="Y45:Z45"/>
    <mergeCell ref="Y46:Z46"/>
    <mergeCell ref="Y47:Z47"/>
    <mergeCell ref="Y48:Z48"/>
    <mergeCell ref="Q63:R63"/>
    <mergeCell ref="S50:V50"/>
    <mergeCell ref="S51:V51"/>
    <mergeCell ref="S56:V56"/>
    <mergeCell ref="S57:V57"/>
    <mergeCell ref="S58:V58"/>
    <mergeCell ref="S59:V59"/>
    <mergeCell ref="S60:V60"/>
    <mergeCell ref="S61:V61"/>
    <mergeCell ref="S62:V62"/>
    <mergeCell ref="S63:V63"/>
    <mergeCell ref="W62:X62"/>
    <mergeCell ref="W63:X63"/>
    <mergeCell ref="S52:V52"/>
    <mergeCell ref="S53:V53"/>
    <mergeCell ref="S54:V54"/>
    <mergeCell ref="S55:V55"/>
    <mergeCell ref="Q61:R61"/>
    <mergeCell ref="Q62:R62"/>
    <mergeCell ref="AL49:AV49"/>
    <mergeCell ref="AW49:BB49"/>
    <mergeCell ref="AH57:AU57"/>
    <mergeCell ref="AV57:AW57"/>
    <mergeCell ref="AX57:BB57"/>
    <mergeCell ref="W50:X50"/>
    <mergeCell ref="W51:X51"/>
    <mergeCell ref="Y50:AB50"/>
    <mergeCell ref="Y51:AB51"/>
    <mergeCell ref="Y52:AB52"/>
    <mergeCell ref="Y53:AB53"/>
    <mergeCell ref="Y54:AB54"/>
    <mergeCell ref="AC56:AD56"/>
    <mergeCell ref="AC57:AD57"/>
    <mergeCell ref="AC50:AD50"/>
    <mergeCell ref="AC51:AD51"/>
    <mergeCell ref="AF49:AG49"/>
    <mergeCell ref="AC54:AD54"/>
    <mergeCell ref="AC52:AD52"/>
    <mergeCell ref="AC53:AD53"/>
  </mergeCells>
  <phoneticPr fontId="2"/>
  <conditionalFormatting sqref="Y69">
    <cfRule type="cellIs" dxfId="2" priority="1" operator="notEqual">
      <formula>"合計額一致"</formula>
    </cfRule>
  </conditionalFormatting>
  <dataValidations count="3">
    <dataValidation type="list" showInputMessage="1" showErrorMessage="1" sqref="C14" xr:uid="{38D504B1-F0AF-4C26-B352-EF383844E422}">
      <formula1>$AT$11:$AT$26</formula1>
    </dataValidation>
    <dataValidation type="list" allowBlank="1" showInputMessage="1" showErrorMessage="1" sqref="V5:AD5" xr:uid="{A3348F6E-4C2D-4D60-8868-8653F392B5AE}">
      <formula1>$AX$12:$AX$26</formula1>
    </dataValidation>
    <dataValidation type="list" allowBlank="1" showInputMessage="1" showErrorMessage="1" sqref="D11:I11" xr:uid="{6A14FA05-B6DD-4C97-BF41-511767D353D6}">
      <formula1>$AF$1:$AF$16</formula1>
    </dataValidation>
  </dataValidations>
  <printOptions horizontalCentered="1"/>
  <pageMargins left="0.35433070866141736" right="0" top="0.35433070866141736" bottom="0.15748031496062992" header="0.31496062992125984" footer="0.31496062992125984"/>
  <pageSetup paperSize="8" scale="4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54"/>
  <sheetViews>
    <sheetView zoomScale="80" zoomScaleNormal="80" workbookViewId="0">
      <selection activeCell="G18" sqref="G18:I18"/>
    </sheetView>
  </sheetViews>
  <sheetFormatPr defaultColWidth="9" defaultRowHeight="13.2"/>
  <cols>
    <col min="1" max="1" width="2.33203125" style="80" customWidth="1"/>
    <col min="2" max="2" width="11.44140625" style="80" customWidth="1"/>
    <col min="3" max="3" width="3.6640625" style="80" customWidth="1"/>
    <col min="4" max="12" width="4.21875" style="80" customWidth="1"/>
    <col min="13" max="30" width="4.33203125" style="80" customWidth="1"/>
    <col min="31" max="31" width="4.44140625" style="80" customWidth="1"/>
    <col min="32" max="40" width="7.77734375" style="80" customWidth="1"/>
    <col min="41" max="16384" width="9" style="80"/>
  </cols>
  <sheetData>
    <row r="1" spans="1:30" ht="19.95" customHeight="1">
      <c r="A1" s="250" t="s">
        <v>443</v>
      </c>
      <c r="B1" s="271"/>
      <c r="C1" s="84"/>
      <c r="S1" s="190"/>
      <c r="T1" s="190"/>
      <c r="V1" s="81" t="s">
        <v>341</v>
      </c>
      <c r="X1" s="81">
        <v>20</v>
      </c>
      <c r="Y1" s="302"/>
      <c r="Z1" s="81" t="s">
        <v>451</v>
      </c>
      <c r="AA1" s="302"/>
      <c r="AB1" s="81" t="s">
        <v>452</v>
      </c>
      <c r="AC1" s="302"/>
      <c r="AD1" s="81" t="s">
        <v>453</v>
      </c>
    </row>
    <row r="2" spans="1:30" ht="36.6" customHeight="1">
      <c r="A2" s="825" t="s">
        <v>444</v>
      </c>
      <c r="B2" s="825"/>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row>
    <row r="3" spans="1:30" ht="18.600000000000001" customHeight="1">
      <c r="B3" s="324"/>
      <c r="C3" s="324"/>
      <c r="D3" s="324"/>
      <c r="E3" s="324"/>
      <c r="F3" s="324"/>
      <c r="G3" s="324"/>
      <c r="H3" s="324"/>
      <c r="I3" s="324"/>
      <c r="J3" s="324"/>
      <c r="K3" s="324"/>
      <c r="L3" s="324"/>
      <c r="M3" s="903" t="str">
        <f>①収支予算書!L3</f>
        <v/>
      </c>
      <c r="N3" s="903"/>
      <c r="O3" s="903"/>
      <c r="P3" s="903"/>
      <c r="Q3" s="903"/>
      <c r="R3" s="324"/>
      <c r="S3" s="324"/>
      <c r="T3" s="324"/>
      <c r="U3" s="324"/>
      <c r="V3" s="324"/>
      <c r="W3" s="324"/>
      <c r="X3" s="324"/>
      <c r="Y3" s="324"/>
      <c r="Z3" s="324"/>
      <c r="AA3" s="324"/>
      <c r="AB3" s="324"/>
      <c r="AC3" s="324"/>
      <c r="AD3" s="324"/>
    </row>
    <row r="4" spans="1:30" ht="13.2" customHeight="1" thickBot="1">
      <c r="A4" s="811"/>
      <c r="B4" s="811"/>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row>
    <row r="5" spans="1:30" ht="19.95" customHeight="1">
      <c r="A5" s="272"/>
      <c r="B5" s="272"/>
      <c r="C5" s="272"/>
      <c r="M5" s="530" t="s">
        <v>269</v>
      </c>
      <c r="N5" s="531"/>
      <c r="O5" s="531"/>
      <c r="P5" s="531"/>
      <c r="Q5" s="531"/>
      <c r="R5" s="532"/>
      <c r="S5" s="828" t="str">
        <f>①収支予算書!V5</f>
        <v>地区選択</v>
      </c>
      <c r="T5" s="829"/>
      <c r="U5" s="829"/>
      <c r="V5" s="829"/>
      <c r="W5" s="829"/>
      <c r="X5" s="829"/>
      <c r="Y5" s="829"/>
      <c r="Z5" s="829"/>
      <c r="AA5" s="829"/>
      <c r="AB5" s="829"/>
      <c r="AC5" s="829"/>
      <c r="AD5" s="830"/>
    </row>
    <row r="6" spans="1:30" ht="19.95" customHeight="1">
      <c r="A6" s="273"/>
      <c r="B6" s="272"/>
      <c r="C6" s="272"/>
      <c r="M6" s="533" t="s">
        <v>270</v>
      </c>
      <c r="N6" s="534"/>
      <c r="O6" s="534"/>
      <c r="P6" s="534"/>
      <c r="Q6" s="534"/>
      <c r="R6" s="535"/>
      <c r="S6" s="831">
        <f>①収支予算書!V6</f>
        <v>0</v>
      </c>
      <c r="T6" s="832"/>
      <c r="U6" s="832"/>
      <c r="V6" s="832"/>
      <c r="W6" s="832"/>
      <c r="X6" s="832"/>
      <c r="Y6" s="832"/>
      <c r="Z6" s="832"/>
      <c r="AA6" s="832"/>
      <c r="AB6" s="832"/>
      <c r="AC6" s="832"/>
      <c r="AD6" s="833"/>
    </row>
    <row r="7" spans="1:30" ht="19.95" customHeight="1">
      <c r="A7" s="273"/>
      <c r="B7" s="272"/>
      <c r="C7" s="272"/>
      <c r="M7" s="533" t="s">
        <v>24</v>
      </c>
      <c r="N7" s="534"/>
      <c r="O7" s="534"/>
      <c r="P7" s="534"/>
      <c r="Q7" s="534"/>
      <c r="R7" s="535"/>
      <c r="S7" s="831">
        <f>①収支予算書!V7</f>
        <v>0</v>
      </c>
      <c r="T7" s="832"/>
      <c r="U7" s="832"/>
      <c r="V7" s="832"/>
      <c r="W7" s="832"/>
      <c r="X7" s="832"/>
      <c r="Y7" s="832"/>
      <c r="Z7" s="832"/>
      <c r="AA7" s="832"/>
      <c r="AB7" s="832"/>
      <c r="AC7" s="832"/>
      <c r="AD7" s="833"/>
    </row>
    <row r="8" spans="1:30" ht="16.5" customHeight="1" thickBot="1">
      <c r="A8" s="272"/>
      <c r="B8" s="272"/>
      <c r="C8" s="272"/>
      <c r="M8" s="536" t="s">
        <v>411</v>
      </c>
      <c r="N8" s="537"/>
      <c r="O8" s="537"/>
      <c r="P8" s="537"/>
      <c r="Q8" s="537"/>
      <c r="R8" s="538"/>
      <c r="S8" s="834">
        <f>①収支予算書!V8</f>
        <v>0</v>
      </c>
      <c r="T8" s="835"/>
      <c r="U8" s="835"/>
      <c r="V8" s="835"/>
      <c r="W8" s="835"/>
      <c r="X8" s="835"/>
      <c r="Y8" s="835"/>
      <c r="Z8" s="835"/>
      <c r="AA8" s="835"/>
      <c r="AB8" s="835"/>
      <c r="AC8" s="835"/>
      <c r="AD8" s="836"/>
    </row>
    <row r="9" spans="1:30" ht="16.5" customHeight="1">
      <c r="A9" s="274"/>
      <c r="B9" s="274"/>
      <c r="C9" s="274"/>
      <c r="D9" s="275"/>
      <c r="E9" s="275"/>
      <c r="F9" s="275"/>
      <c r="M9" s="276"/>
      <c r="N9" s="276"/>
      <c r="O9" s="276"/>
      <c r="P9" s="909"/>
      <c r="Q9" s="909"/>
      <c r="R9" s="909"/>
      <c r="S9" s="909"/>
      <c r="T9" s="909"/>
      <c r="U9" s="909"/>
      <c r="V9" s="909"/>
      <c r="W9" s="909"/>
      <c r="X9" s="909"/>
      <c r="Y9" s="909"/>
      <c r="Z9" s="909"/>
      <c r="AA9" s="910"/>
      <c r="AB9" s="910"/>
      <c r="AC9" s="910"/>
      <c r="AD9" s="910"/>
    </row>
    <row r="10" spans="1:30" ht="25.95" customHeight="1" thickBot="1">
      <c r="A10" s="274"/>
      <c r="B10" s="274"/>
      <c r="C10" s="274"/>
      <c r="D10" s="277"/>
      <c r="E10" s="277"/>
      <c r="F10" s="277"/>
      <c r="G10" s="82"/>
      <c r="H10" s="82"/>
      <c r="I10" s="82"/>
      <c r="J10" s="82"/>
      <c r="K10" s="82"/>
      <c r="L10" s="82"/>
      <c r="M10" s="82"/>
      <c r="N10" s="82"/>
      <c r="O10" s="82"/>
      <c r="P10" s="82"/>
      <c r="Q10" s="82"/>
      <c r="R10" s="82"/>
      <c r="S10" s="82"/>
      <c r="T10" s="82"/>
      <c r="U10" s="82"/>
      <c r="V10" s="82"/>
      <c r="W10" s="82"/>
      <c r="X10" s="82"/>
      <c r="Y10" s="82"/>
      <c r="Z10" s="82"/>
      <c r="AA10" s="82"/>
      <c r="AB10" s="82"/>
      <c r="AC10" s="82"/>
    </row>
    <row r="11" spans="1:30" ht="21" customHeight="1" thickBot="1">
      <c r="A11" s="808" t="s">
        <v>94</v>
      </c>
      <c r="B11" s="809"/>
      <c r="C11" s="809"/>
      <c r="D11" s="821" t="str">
        <f>①収支予算書!D10:AD10</f>
        <v/>
      </c>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20"/>
    </row>
    <row r="12" spans="1:30" ht="21.45" customHeight="1" thickBot="1">
      <c r="A12" s="817" t="s">
        <v>68</v>
      </c>
      <c r="B12" s="818"/>
      <c r="C12" s="818"/>
      <c r="D12" s="812" t="str">
        <f>①収支予算書!D11</f>
        <v>カテゴリー選択</v>
      </c>
      <c r="E12" s="813"/>
      <c r="F12" s="813"/>
      <c r="G12" s="819">
        <f>①収支予算書!J11</f>
        <v>0</v>
      </c>
      <c r="H12" s="819"/>
      <c r="I12" s="819"/>
      <c r="J12" s="819"/>
      <c r="K12" s="819"/>
      <c r="L12" s="819"/>
      <c r="M12" s="819"/>
      <c r="N12" s="819"/>
      <c r="O12" s="819"/>
      <c r="P12" s="819"/>
      <c r="Q12" s="819"/>
      <c r="R12" s="819"/>
      <c r="S12" s="819"/>
      <c r="T12" s="819"/>
      <c r="U12" s="819"/>
      <c r="V12" s="819"/>
      <c r="W12" s="819"/>
      <c r="X12" s="819"/>
      <c r="Y12" s="819"/>
      <c r="Z12" s="819"/>
      <c r="AA12" s="819"/>
      <c r="AB12" s="819"/>
      <c r="AC12" s="819"/>
      <c r="AD12" s="820"/>
    </row>
    <row r="13" spans="1:30" ht="21.45" customHeight="1" thickBot="1">
      <c r="A13" s="817" t="s">
        <v>83</v>
      </c>
      <c r="B13" s="818"/>
      <c r="C13" s="818"/>
      <c r="D13" s="376">
        <v>20</v>
      </c>
      <c r="E13" s="294">
        <f>①収支予算書!D15</f>
        <v>0</v>
      </c>
      <c r="F13" s="294" t="s">
        <v>445</v>
      </c>
      <c r="G13" s="296">
        <f>①収支予算書!F15</f>
        <v>0</v>
      </c>
      <c r="H13" s="296" t="s">
        <v>446</v>
      </c>
      <c r="I13" s="296">
        <f>①収支予算書!H15</f>
        <v>0</v>
      </c>
      <c r="J13" s="294" t="s">
        <v>447</v>
      </c>
      <c r="K13" s="294" t="s">
        <v>448</v>
      </c>
      <c r="L13" s="294">
        <v>20</v>
      </c>
      <c r="M13" s="294">
        <f>①収支予算書!L15</f>
        <v>0</v>
      </c>
      <c r="N13" s="294" t="s">
        <v>445</v>
      </c>
      <c r="O13" s="294">
        <f>①収支予算書!N15</f>
        <v>0</v>
      </c>
      <c r="P13" s="296" t="s">
        <v>446</v>
      </c>
      <c r="Q13" s="296">
        <f>①収支予算書!P15</f>
        <v>0</v>
      </c>
      <c r="R13" s="296" t="s">
        <v>449</v>
      </c>
      <c r="S13" s="296"/>
      <c r="T13" s="296"/>
      <c r="U13" s="296"/>
      <c r="V13" s="296"/>
      <c r="W13" s="296"/>
      <c r="X13" s="296"/>
      <c r="Y13" s="296"/>
      <c r="Z13" s="296"/>
      <c r="AA13" s="295"/>
      <c r="AB13" s="295"/>
      <c r="AC13" s="295"/>
      <c r="AD13" s="297"/>
    </row>
    <row r="14" spans="1:30" ht="21" customHeight="1" thickBot="1">
      <c r="A14" s="826" t="s">
        <v>85</v>
      </c>
      <c r="B14" s="827"/>
      <c r="C14" s="827"/>
      <c r="D14" s="821">
        <f>①収支予算書!C16</f>
        <v>0</v>
      </c>
      <c r="E14" s="819"/>
      <c r="F14" s="819"/>
      <c r="G14" s="819"/>
      <c r="H14" s="819"/>
      <c r="I14" s="819"/>
      <c r="J14" s="819"/>
      <c r="K14" s="819"/>
      <c r="L14" s="819"/>
      <c r="M14" s="819"/>
      <c r="N14" s="819"/>
      <c r="O14" s="819"/>
      <c r="P14" s="819"/>
      <c r="Q14" s="819"/>
      <c r="R14" s="819"/>
      <c r="S14" s="819"/>
      <c r="T14" s="819"/>
      <c r="U14" s="819"/>
      <c r="V14" s="819"/>
      <c r="W14" s="819"/>
      <c r="X14" s="819"/>
      <c r="Y14" s="819"/>
      <c r="Z14" s="819"/>
      <c r="AA14" s="819"/>
      <c r="AB14" s="819"/>
      <c r="AC14" s="819"/>
      <c r="AD14" s="820"/>
    </row>
    <row r="15" spans="1:30" ht="12.6" customHeight="1">
      <c r="A15" s="278"/>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row>
    <row r="16" spans="1:30" ht="24" customHeight="1" thickBot="1">
      <c r="A16" s="80" t="s">
        <v>7</v>
      </c>
      <c r="B16" s="84"/>
      <c r="C16" s="84"/>
      <c r="D16" s="84"/>
      <c r="E16" s="84"/>
      <c r="F16" s="84"/>
      <c r="G16" s="810" t="s">
        <v>5</v>
      </c>
      <c r="H16" s="810"/>
      <c r="I16" s="810"/>
      <c r="J16" s="810"/>
      <c r="K16" s="810"/>
      <c r="L16" s="810"/>
      <c r="M16" s="810"/>
      <c r="N16" s="810"/>
      <c r="O16" s="810"/>
      <c r="P16" s="810"/>
      <c r="Q16" s="810"/>
      <c r="R16" s="810"/>
      <c r="S16" s="810"/>
      <c r="T16" s="810"/>
      <c r="U16" s="810"/>
      <c r="V16" s="810"/>
      <c r="W16" s="810"/>
      <c r="X16" s="810"/>
      <c r="Y16" s="810"/>
      <c r="Z16" s="810"/>
      <c r="AA16" s="810"/>
      <c r="AB16" s="810"/>
      <c r="AC16" s="810"/>
      <c r="AD16" s="810"/>
    </row>
    <row r="17" spans="1:40" ht="18" customHeight="1" thickBot="1">
      <c r="A17" s="814" t="s">
        <v>4</v>
      </c>
      <c r="B17" s="815"/>
      <c r="C17" s="816"/>
      <c r="D17" s="814" t="s">
        <v>32</v>
      </c>
      <c r="E17" s="815"/>
      <c r="F17" s="816"/>
      <c r="G17" s="814" t="s">
        <v>46</v>
      </c>
      <c r="H17" s="815"/>
      <c r="I17" s="816"/>
      <c r="J17" s="822" t="s">
        <v>6</v>
      </c>
      <c r="K17" s="823"/>
      <c r="L17" s="823"/>
      <c r="M17" s="823"/>
      <c r="N17" s="823"/>
      <c r="O17" s="823"/>
      <c r="P17" s="823"/>
      <c r="Q17" s="823"/>
      <c r="R17" s="823"/>
      <c r="S17" s="823"/>
      <c r="T17" s="823"/>
      <c r="U17" s="823"/>
      <c r="V17" s="823"/>
      <c r="W17" s="823"/>
      <c r="X17" s="823"/>
      <c r="Y17" s="823"/>
      <c r="Z17" s="823"/>
      <c r="AA17" s="823"/>
      <c r="AB17" s="823"/>
      <c r="AC17" s="823"/>
      <c r="AD17" s="824"/>
    </row>
    <row r="18" spans="1:40" ht="18" customHeight="1">
      <c r="A18" s="864" t="s">
        <v>366</v>
      </c>
      <c r="B18" s="865"/>
      <c r="C18" s="865"/>
      <c r="D18" s="879">
        <f>①収支予算書!D23</f>
        <v>0</v>
      </c>
      <c r="E18" s="880"/>
      <c r="F18" s="881"/>
      <c r="G18" s="882"/>
      <c r="H18" s="883"/>
      <c r="I18" s="478"/>
      <c r="J18" s="911"/>
      <c r="K18" s="912"/>
      <c r="L18" s="912"/>
      <c r="M18" s="912"/>
      <c r="N18" s="912"/>
      <c r="O18" s="912"/>
      <c r="P18" s="912"/>
      <c r="Q18" s="912"/>
      <c r="R18" s="912"/>
      <c r="S18" s="912"/>
      <c r="T18" s="912"/>
      <c r="U18" s="912"/>
      <c r="V18" s="912"/>
      <c r="W18" s="912"/>
      <c r="X18" s="912"/>
      <c r="Y18" s="912"/>
      <c r="Z18" s="912"/>
      <c r="AA18" s="912"/>
      <c r="AB18" s="912"/>
      <c r="AC18" s="912"/>
      <c r="AD18" s="913"/>
    </row>
    <row r="19" spans="1:40" ht="18" customHeight="1">
      <c r="A19" s="866" t="s">
        <v>35</v>
      </c>
      <c r="B19" s="867"/>
      <c r="C19" s="867"/>
      <c r="D19" s="870">
        <f>①収支予算書!D24</f>
        <v>0</v>
      </c>
      <c r="E19" s="871"/>
      <c r="F19" s="872"/>
      <c r="G19" s="884"/>
      <c r="H19" s="846"/>
      <c r="I19" s="560"/>
      <c r="J19" s="840"/>
      <c r="K19" s="841"/>
      <c r="L19" s="841"/>
      <c r="M19" s="841"/>
      <c r="N19" s="841"/>
      <c r="O19" s="841"/>
      <c r="P19" s="841"/>
      <c r="Q19" s="841"/>
      <c r="R19" s="841"/>
      <c r="S19" s="841"/>
      <c r="T19" s="841"/>
      <c r="U19" s="841"/>
      <c r="V19" s="841"/>
      <c r="W19" s="841"/>
      <c r="X19" s="841"/>
      <c r="Y19" s="841"/>
      <c r="Z19" s="841"/>
      <c r="AA19" s="841"/>
      <c r="AB19" s="841"/>
      <c r="AC19" s="841"/>
      <c r="AD19" s="842"/>
    </row>
    <row r="20" spans="1:40" ht="18" customHeight="1">
      <c r="A20" s="866" t="s">
        <v>36</v>
      </c>
      <c r="B20" s="867"/>
      <c r="C20" s="867"/>
      <c r="D20" s="870">
        <f>①収支予算書!D25</f>
        <v>0</v>
      </c>
      <c r="E20" s="871"/>
      <c r="F20" s="872"/>
      <c r="G20" s="884"/>
      <c r="H20" s="846"/>
      <c r="I20" s="560"/>
      <c r="J20" s="840"/>
      <c r="K20" s="841"/>
      <c r="L20" s="841"/>
      <c r="M20" s="841"/>
      <c r="N20" s="841"/>
      <c r="O20" s="841"/>
      <c r="P20" s="841"/>
      <c r="Q20" s="841"/>
      <c r="R20" s="841"/>
      <c r="S20" s="841"/>
      <c r="T20" s="841"/>
      <c r="U20" s="841"/>
      <c r="V20" s="841"/>
      <c r="W20" s="841"/>
      <c r="X20" s="841"/>
      <c r="Y20" s="841"/>
      <c r="Z20" s="841"/>
      <c r="AA20" s="841"/>
      <c r="AB20" s="841"/>
      <c r="AC20" s="841"/>
      <c r="AD20" s="842"/>
    </row>
    <row r="21" spans="1:40" ht="18" customHeight="1">
      <c r="A21" s="866" t="s">
        <v>37</v>
      </c>
      <c r="B21" s="867"/>
      <c r="C21" s="867"/>
      <c r="D21" s="870">
        <f>①収支予算書!D26</f>
        <v>0</v>
      </c>
      <c r="E21" s="871"/>
      <c r="F21" s="872"/>
      <c r="G21" s="884"/>
      <c r="H21" s="846"/>
      <c r="I21" s="560"/>
      <c r="J21" s="840"/>
      <c r="K21" s="841"/>
      <c r="L21" s="841"/>
      <c r="M21" s="841"/>
      <c r="N21" s="841"/>
      <c r="O21" s="841"/>
      <c r="P21" s="841"/>
      <c r="Q21" s="841"/>
      <c r="R21" s="841"/>
      <c r="S21" s="841"/>
      <c r="T21" s="841"/>
      <c r="U21" s="841"/>
      <c r="V21" s="841"/>
      <c r="W21" s="841"/>
      <c r="X21" s="841"/>
      <c r="Y21" s="841"/>
      <c r="Z21" s="841"/>
      <c r="AA21" s="841"/>
      <c r="AB21" s="841"/>
      <c r="AC21" s="841"/>
      <c r="AD21" s="842"/>
    </row>
    <row r="22" spans="1:40" ht="18" customHeight="1">
      <c r="A22" s="868" t="s">
        <v>38</v>
      </c>
      <c r="B22" s="869"/>
      <c r="C22" s="869"/>
      <c r="D22" s="870">
        <f>①収支予算書!D27</f>
        <v>0</v>
      </c>
      <c r="E22" s="871"/>
      <c r="F22" s="872"/>
      <c r="G22" s="884"/>
      <c r="H22" s="846"/>
      <c r="I22" s="560"/>
      <c r="J22" s="843"/>
      <c r="K22" s="844"/>
      <c r="L22" s="844"/>
      <c r="M22" s="844"/>
      <c r="N22" s="844"/>
      <c r="O22" s="844"/>
      <c r="P22" s="844"/>
      <c r="Q22" s="844"/>
      <c r="R22" s="844"/>
      <c r="S22" s="844"/>
      <c r="T22" s="844"/>
      <c r="U22" s="844"/>
      <c r="V22" s="844"/>
      <c r="W22" s="844"/>
      <c r="X22" s="844"/>
      <c r="Y22" s="844"/>
      <c r="Z22" s="844"/>
      <c r="AA22" s="844"/>
      <c r="AB22" s="844"/>
      <c r="AC22" s="844"/>
      <c r="AD22" s="845"/>
    </row>
    <row r="23" spans="1:40" ht="18" customHeight="1">
      <c r="A23" s="857" t="s">
        <v>39</v>
      </c>
      <c r="B23" s="858"/>
      <c r="C23" s="858"/>
      <c r="D23" s="870">
        <f>①収支予算書!D28</f>
        <v>0</v>
      </c>
      <c r="E23" s="871"/>
      <c r="F23" s="872"/>
      <c r="G23" s="885">
        <f>M23*R23</f>
        <v>0</v>
      </c>
      <c r="H23" s="886"/>
      <c r="I23" s="887"/>
      <c r="J23" s="604" t="s">
        <v>312</v>
      </c>
      <c r="K23" s="605"/>
      <c r="L23" s="606"/>
      <c r="M23" s="613"/>
      <c r="N23" s="917"/>
      <c r="O23" s="618" t="s">
        <v>313</v>
      </c>
      <c r="P23" s="619"/>
      <c r="Q23" s="847"/>
      <c r="R23" s="613"/>
      <c r="S23" s="614"/>
      <c r="T23" s="298"/>
      <c r="U23" s="290"/>
      <c r="V23" s="290"/>
      <c r="W23" s="290"/>
      <c r="X23" s="290"/>
      <c r="Y23" s="290"/>
      <c r="Z23" s="290"/>
      <c r="AA23" s="290"/>
      <c r="AB23" s="290"/>
      <c r="AC23" s="290"/>
      <c r="AD23" s="293"/>
    </row>
    <row r="24" spans="1:40" ht="18" customHeight="1" thickBot="1">
      <c r="A24" s="868" t="s">
        <v>40</v>
      </c>
      <c r="B24" s="869"/>
      <c r="C24" s="869"/>
      <c r="D24" s="870">
        <f>①収支予算書!D29</f>
        <v>0</v>
      </c>
      <c r="E24" s="871"/>
      <c r="F24" s="872"/>
      <c r="G24" s="885">
        <f>M24*(R24+W24)+AB24</f>
        <v>0</v>
      </c>
      <c r="H24" s="886"/>
      <c r="I24" s="887"/>
      <c r="J24" s="604" t="s">
        <v>309</v>
      </c>
      <c r="K24" s="605"/>
      <c r="L24" s="606"/>
      <c r="M24" s="559"/>
      <c r="N24" s="846"/>
      <c r="O24" s="620" t="s">
        <v>311</v>
      </c>
      <c r="P24" s="605"/>
      <c r="Q24" s="606"/>
      <c r="R24" s="613"/>
      <c r="S24" s="614"/>
      <c r="T24" s="620" t="s">
        <v>310</v>
      </c>
      <c r="U24" s="605"/>
      <c r="V24" s="605"/>
      <c r="W24" s="613"/>
      <c r="X24" s="614"/>
      <c r="Y24" s="487" t="s">
        <v>450</v>
      </c>
      <c r="Z24" s="488"/>
      <c r="AA24" s="489"/>
      <c r="AB24" s="914">
        <f>AM30</f>
        <v>0</v>
      </c>
      <c r="AC24" s="915"/>
      <c r="AD24" s="916"/>
      <c r="AF24" s="80" t="s">
        <v>414</v>
      </c>
      <c r="AH24" s="189"/>
      <c r="AI24" s="214"/>
      <c r="AJ24" s="81"/>
      <c r="AK24" s="81"/>
      <c r="AL24" s="81"/>
      <c r="AM24" s="81"/>
      <c r="AN24" s="215"/>
    </row>
    <row r="25" spans="1:40" ht="18" customHeight="1" thickBot="1">
      <c r="A25" s="866" t="s">
        <v>41</v>
      </c>
      <c r="B25" s="867"/>
      <c r="C25" s="867"/>
      <c r="D25" s="870">
        <f>①収支予算書!D30</f>
        <v>0</v>
      </c>
      <c r="E25" s="871"/>
      <c r="F25" s="872"/>
      <c r="G25" s="884"/>
      <c r="H25" s="846"/>
      <c r="I25" s="560"/>
      <c r="J25" s="843"/>
      <c r="K25" s="844"/>
      <c r="L25" s="844"/>
      <c r="M25" s="844"/>
      <c r="N25" s="844"/>
      <c r="O25" s="844"/>
      <c r="P25" s="844"/>
      <c r="Q25" s="844"/>
      <c r="R25" s="844"/>
      <c r="S25" s="844"/>
      <c r="T25" s="844"/>
      <c r="U25" s="844"/>
      <c r="V25" s="844"/>
      <c r="W25" s="844"/>
      <c r="X25" s="844"/>
      <c r="Y25" s="844"/>
      <c r="Z25" s="844"/>
      <c r="AA25" s="844"/>
      <c r="AB25" s="844"/>
      <c r="AC25" s="844"/>
      <c r="AD25" s="845"/>
      <c r="AF25" s="798" t="s">
        <v>373</v>
      </c>
      <c r="AG25" s="799"/>
      <c r="AH25" s="331" t="s">
        <v>309</v>
      </c>
      <c r="AI25" s="333" t="s">
        <v>368</v>
      </c>
      <c r="AJ25" s="332" t="s">
        <v>316</v>
      </c>
      <c r="AK25" s="334" t="s">
        <v>310</v>
      </c>
      <c r="AL25" s="332" t="s">
        <v>316</v>
      </c>
      <c r="AM25" s="800" t="s">
        <v>11</v>
      </c>
      <c r="AN25" s="801"/>
    </row>
    <row r="26" spans="1:40" ht="18" customHeight="1" thickTop="1">
      <c r="A26" s="866" t="s">
        <v>42</v>
      </c>
      <c r="B26" s="867"/>
      <c r="C26" s="867"/>
      <c r="D26" s="870">
        <f>①収支予算書!D31</f>
        <v>0</v>
      </c>
      <c r="E26" s="871"/>
      <c r="F26" s="872"/>
      <c r="G26" s="884"/>
      <c r="H26" s="846"/>
      <c r="I26" s="560"/>
      <c r="J26" s="843"/>
      <c r="K26" s="844"/>
      <c r="L26" s="844"/>
      <c r="M26" s="844"/>
      <c r="N26" s="844"/>
      <c r="O26" s="844"/>
      <c r="P26" s="844"/>
      <c r="Q26" s="844"/>
      <c r="R26" s="844"/>
      <c r="S26" s="844"/>
      <c r="T26" s="844"/>
      <c r="U26" s="844"/>
      <c r="V26" s="844"/>
      <c r="W26" s="844"/>
      <c r="X26" s="844"/>
      <c r="Y26" s="844"/>
      <c r="Z26" s="844"/>
      <c r="AA26" s="844"/>
      <c r="AB26" s="844"/>
      <c r="AC26" s="844"/>
      <c r="AD26" s="845"/>
      <c r="AF26" s="765"/>
      <c r="AG26" s="766"/>
      <c r="AH26" s="233"/>
      <c r="AI26" s="204"/>
      <c r="AJ26" s="216">
        <f>AH26*AI26</f>
        <v>0</v>
      </c>
      <c r="AK26" s="204"/>
      <c r="AL26" s="216">
        <f>AH26*AK26</f>
        <v>0</v>
      </c>
      <c r="AM26" s="802">
        <f>AJ26+AL26</f>
        <v>0</v>
      </c>
      <c r="AN26" s="803"/>
    </row>
    <row r="27" spans="1:40" ht="18" customHeight="1">
      <c r="A27" s="868" t="s">
        <v>43</v>
      </c>
      <c r="B27" s="869"/>
      <c r="C27" s="869"/>
      <c r="D27" s="870">
        <f>①収支予算書!D32</f>
        <v>0</v>
      </c>
      <c r="E27" s="871"/>
      <c r="F27" s="872"/>
      <c r="G27" s="884"/>
      <c r="H27" s="846"/>
      <c r="I27" s="560"/>
      <c r="J27" s="843"/>
      <c r="K27" s="844"/>
      <c r="L27" s="844"/>
      <c r="M27" s="844"/>
      <c r="N27" s="844"/>
      <c r="O27" s="844"/>
      <c r="P27" s="844"/>
      <c r="Q27" s="844"/>
      <c r="R27" s="844"/>
      <c r="S27" s="844"/>
      <c r="T27" s="844"/>
      <c r="U27" s="844"/>
      <c r="V27" s="844"/>
      <c r="W27" s="844"/>
      <c r="X27" s="844"/>
      <c r="Y27" s="844"/>
      <c r="Z27" s="844"/>
      <c r="AA27" s="844"/>
      <c r="AB27" s="844"/>
      <c r="AC27" s="844"/>
      <c r="AD27" s="845"/>
      <c r="AF27" s="659"/>
      <c r="AG27" s="660"/>
      <c r="AH27" s="307"/>
      <c r="AI27" s="209"/>
      <c r="AJ27" s="217">
        <f>AH27*AI27</f>
        <v>0</v>
      </c>
      <c r="AK27" s="209"/>
      <c r="AL27" s="217">
        <f>AH27*AK27</f>
        <v>0</v>
      </c>
      <c r="AM27" s="804">
        <f>AJ27+AL27</f>
        <v>0</v>
      </c>
      <c r="AN27" s="805"/>
    </row>
    <row r="28" spans="1:40" ht="18" customHeight="1" thickBot="1">
      <c r="A28" s="877" t="s">
        <v>44</v>
      </c>
      <c r="B28" s="878"/>
      <c r="C28" s="878"/>
      <c r="D28" s="873">
        <f>①収支予算書!D33</f>
        <v>0</v>
      </c>
      <c r="E28" s="874"/>
      <c r="F28" s="875"/>
      <c r="G28" s="888"/>
      <c r="H28" s="889"/>
      <c r="I28" s="890"/>
      <c r="J28" s="837"/>
      <c r="K28" s="838"/>
      <c r="L28" s="838"/>
      <c r="M28" s="838"/>
      <c r="N28" s="838"/>
      <c r="O28" s="838"/>
      <c r="P28" s="838"/>
      <c r="Q28" s="838"/>
      <c r="R28" s="838"/>
      <c r="S28" s="838"/>
      <c r="T28" s="838"/>
      <c r="U28" s="838"/>
      <c r="V28" s="838"/>
      <c r="W28" s="838"/>
      <c r="X28" s="838"/>
      <c r="Y28" s="838"/>
      <c r="Z28" s="838"/>
      <c r="AA28" s="838"/>
      <c r="AB28" s="838"/>
      <c r="AC28" s="838"/>
      <c r="AD28" s="839"/>
      <c r="AF28" s="659"/>
      <c r="AG28" s="660"/>
      <c r="AH28" s="307"/>
      <c r="AI28" s="209"/>
      <c r="AJ28" s="217">
        <f>AH28*AI28</f>
        <v>0</v>
      </c>
      <c r="AK28" s="209"/>
      <c r="AL28" s="217">
        <f>AH28*AK28</f>
        <v>0</v>
      </c>
      <c r="AM28" s="804">
        <f>AJ28+AL28</f>
        <v>0</v>
      </c>
      <c r="AN28" s="805"/>
    </row>
    <row r="29" spans="1:40" ht="18" customHeight="1" thickBot="1">
      <c r="A29" s="814" t="s">
        <v>0</v>
      </c>
      <c r="B29" s="815"/>
      <c r="C29" s="815"/>
      <c r="D29" s="876">
        <f>①収支予算書!D34</f>
        <v>0</v>
      </c>
      <c r="E29" s="876"/>
      <c r="F29" s="876"/>
      <c r="G29" s="860">
        <f>SUM(G18:G28)</f>
        <v>0</v>
      </c>
      <c r="H29" s="861"/>
      <c r="I29" s="862"/>
      <c r="J29" s="103"/>
      <c r="K29" s="103"/>
      <c r="L29" s="103"/>
      <c r="M29" s="253"/>
      <c r="N29" s="253"/>
      <c r="O29" s="253"/>
      <c r="P29" s="84"/>
      <c r="Q29" s="84"/>
      <c r="R29" s="84"/>
      <c r="S29" s="84"/>
      <c r="T29" s="84"/>
      <c r="U29" s="84"/>
      <c r="V29" s="84"/>
      <c r="W29" s="84"/>
      <c r="X29" s="84"/>
      <c r="Y29" s="84"/>
      <c r="Z29" s="84"/>
      <c r="AA29" s="84"/>
      <c r="AB29" s="84"/>
      <c r="AC29" s="84"/>
      <c r="AD29" s="84"/>
      <c r="AF29" s="664"/>
      <c r="AG29" s="665"/>
      <c r="AH29" s="308"/>
      <c r="AI29" s="212"/>
      <c r="AJ29" s="335">
        <f>AH29*AI29</f>
        <v>0</v>
      </c>
      <c r="AK29" s="212"/>
      <c r="AL29" s="335">
        <f>AH29*AK29</f>
        <v>0</v>
      </c>
      <c r="AM29" s="806">
        <f>AJ29+AL29</f>
        <v>0</v>
      </c>
      <c r="AN29" s="807"/>
    </row>
    <row r="30" spans="1:40" ht="18" customHeight="1">
      <c r="A30" s="279"/>
      <c r="B30" s="279"/>
      <c r="C30" s="279"/>
      <c r="D30" s="280"/>
      <c r="E30" s="280"/>
      <c r="F30" s="280"/>
      <c r="G30" s="84"/>
      <c r="H30" s="84"/>
      <c r="I30" s="84"/>
      <c r="J30" s="84"/>
      <c r="K30" s="84"/>
      <c r="L30" s="84"/>
      <c r="M30" s="84"/>
      <c r="N30" s="84"/>
      <c r="O30" s="84"/>
      <c r="P30" s="84"/>
      <c r="Q30" s="84"/>
      <c r="R30" s="84"/>
      <c r="S30" s="84"/>
      <c r="T30" s="84"/>
      <c r="U30" s="84"/>
      <c r="V30" s="84"/>
      <c r="W30" s="84"/>
      <c r="X30" s="84"/>
      <c r="Y30" s="84"/>
      <c r="Z30" s="84"/>
      <c r="AA30" s="84"/>
      <c r="AB30" s="84"/>
      <c r="AC30" s="84"/>
      <c r="AD30" s="84"/>
      <c r="AF30" s="299"/>
      <c r="AG30" s="299"/>
      <c r="AH30" s="300"/>
      <c r="AI30" s="301"/>
      <c r="AJ30" s="301"/>
      <c r="AK30" s="301"/>
      <c r="AL30" s="223" t="s">
        <v>374</v>
      </c>
      <c r="AM30" s="769">
        <f>SUM(AM26:AN29)</f>
        <v>0</v>
      </c>
      <c r="AN30" s="769"/>
    </row>
    <row r="31" spans="1:40" ht="24" customHeight="1" thickBot="1">
      <c r="A31" s="80" t="s">
        <v>21</v>
      </c>
    </row>
    <row r="32" spans="1:40" s="81" customFormat="1" ht="36" customHeight="1" thickBot="1">
      <c r="A32" s="814" t="s">
        <v>4</v>
      </c>
      <c r="B32" s="815"/>
      <c r="C32" s="815"/>
      <c r="D32" s="897" t="s">
        <v>32</v>
      </c>
      <c r="E32" s="898"/>
      <c r="F32" s="899"/>
      <c r="G32" s="897" t="s">
        <v>46</v>
      </c>
      <c r="H32" s="898"/>
      <c r="I32" s="899"/>
      <c r="J32" s="815" t="s">
        <v>484</v>
      </c>
      <c r="K32" s="815"/>
      <c r="L32" s="815"/>
      <c r="M32" s="815"/>
      <c r="N32" s="815"/>
      <c r="O32" s="815"/>
      <c r="P32" s="815"/>
      <c r="Q32" s="815"/>
      <c r="R32" s="815"/>
      <c r="S32" s="815"/>
      <c r="T32" s="815"/>
      <c r="U32" s="815"/>
      <c r="V32" s="815"/>
      <c r="W32" s="815"/>
      <c r="X32" s="815"/>
      <c r="Y32" s="815"/>
      <c r="Z32" s="815"/>
      <c r="AA32" s="815"/>
      <c r="AB32" s="815"/>
      <c r="AC32" s="815"/>
      <c r="AD32" s="816"/>
      <c r="AE32" s="80"/>
      <c r="AF32" s="80"/>
      <c r="AG32" s="80"/>
      <c r="AH32" s="80"/>
      <c r="AI32" s="80"/>
      <c r="AJ32" s="80"/>
      <c r="AK32" s="80"/>
      <c r="AL32" s="80"/>
    </row>
    <row r="33" spans="1:30" ht="36" customHeight="1">
      <c r="A33" s="849" t="s">
        <v>3</v>
      </c>
      <c r="B33" s="850"/>
      <c r="C33" s="851"/>
      <c r="D33" s="879">
        <f>①収支予算書!D38</f>
        <v>0</v>
      </c>
      <c r="E33" s="880"/>
      <c r="F33" s="881"/>
      <c r="G33" s="900" t="str">
        <f>支出明細集計_リスト!D4</f>
        <v/>
      </c>
      <c r="H33" s="901"/>
      <c r="I33" s="902"/>
      <c r="J33" s="907"/>
      <c r="K33" s="907"/>
      <c r="L33" s="907"/>
      <c r="M33" s="907"/>
      <c r="N33" s="907"/>
      <c r="O33" s="907"/>
      <c r="P33" s="907"/>
      <c r="Q33" s="907"/>
      <c r="R33" s="907"/>
      <c r="S33" s="907"/>
      <c r="T33" s="907"/>
      <c r="U33" s="907"/>
      <c r="V33" s="907"/>
      <c r="W33" s="907"/>
      <c r="X33" s="907"/>
      <c r="Y33" s="907"/>
      <c r="Z33" s="907"/>
      <c r="AA33" s="907"/>
      <c r="AB33" s="907"/>
      <c r="AC33" s="907"/>
      <c r="AD33" s="908"/>
    </row>
    <row r="34" spans="1:30" ht="36" customHeight="1">
      <c r="A34" s="857" t="s">
        <v>2</v>
      </c>
      <c r="B34" s="858"/>
      <c r="C34" s="859"/>
      <c r="D34" s="870">
        <f>①収支予算書!D44</f>
        <v>0</v>
      </c>
      <c r="E34" s="871"/>
      <c r="F34" s="872"/>
      <c r="G34" s="894" t="str">
        <f>支出明細集計_リスト!D6</f>
        <v/>
      </c>
      <c r="H34" s="895"/>
      <c r="I34" s="896"/>
      <c r="J34" s="907"/>
      <c r="K34" s="907"/>
      <c r="L34" s="907"/>
      <c r="M34" s="907"/>
      <c r="N34" s="907"/>
      <c r="O34" s="907"/>
      <c r="P34" s="907"/>
      <c r="Q34" s="907"/>
      <c r="R34" s="907"/>
      <c r="S34" s="907"/>
      <c r="T34" s="907"/>
      <c r="U34" s="907"/>
      <c r="V34" s="907"/>
      <c r="W34" s="907"/>
      <c r="X34" s="907"/>
      <c r="Y34" s="907"/>
      <c r="Z34" s="907"/>
      <c r="AA34" s="907"/>
      <c r="AB34" s="907"/>
      <c r="AC34" s="907"/>
      <c r="AD34" s="908"/>
    </row>
    <row r="35" spans="1:30" ht="18" customHeight="1">
      <c r="A35" s="857" t="s">
        <v>1</v>
      </c>
      <c r="B35" s="858"/>
      <c r="C35" s="859"/>
      <c r="D35" s="870">
        <f>①収支予算書!D50</f>
        <v>0</v>
      </c>
      <c r="E35" s="871"/>
      <c r="F35" s="872"/>
      <c r="G35" s="894" t="str">
        <f>支出明細集計_リスト!D8</f>
        <v/>
      </c>
      <c r="H35" s="895"/>
      <c r="I35" s="896"/>
      <c r="J35" s="907"/>
      <c r="K35" s="907"/>
      <c r="L35" s="907"/>
      <c r="M35" s="907"/>
      <c r="N35" s="907"/>
      <c r="O35" s="907"/>
      <c r="P35" s="907"/>
      <c r="Q35" s="907"/>
      <c r="R35" s="907"/>
      <c r="S35" s="907"/>
      <c r="T35" s="907"/>
      <c r="U35" s="907"/>
      <c r="V35" s="907"/>
      <c r="W35" s="907"/>
      <c r="X35" s="907"/>
      <c r="Y35" s="907"/>
      <c r="Z35" s="907"/>
      <c r="AA35" s="907"/>
      <c r="AB35" s="907"/>
      <c r="AC35" s="907"/>
      <c r="AD35" s="908"/>
    </row>
    <row r="36" spans="1:30" ht="18" customHeight="1">
      <c r="A36" s="857" t="s">
        <v>61</v>
      </c>
      <c r="B36" s="858"/>
      <c r="C36" s="859"/>
      <c r="D36" s="870">
        <f>①収支予算書!D51</f>
        <v>0</v>
      </c>
      <c r="E36" s="871"/>
      <c r="F36" s="872"/>
      <c r="G36" s="894" t="str">
        <f>支出明細集計_リスト!D10</f>
        <v/>
      </c>
      <c r="H36" s="895"/>
      <c r="I36" s="896"/>
      <c r="J36" s="907"/>
      <c r="K36" s="907"/>
      <c r="L36" s="907"/>
      <c r="M36" s="907"/>
      <c r="N36" s="907"/>
      <c r="O36" s="907"/>
      <c r="P36" s="907"/>
      <c r="Q36" s="907"/>
      <c r="R36" s="907"/>
      <c r="S36" s="907"/>
      <c r="T36" s="907"/>
      <c r="U36" s="907"/>
      <c r="V36" s="907"/>
      <c r="W36" s="907"/>
      <c r="X36" s="907"/>
      <c r="Y36" s="907"/>
      <c r="Z36" s="907"/>
      <c r="AA36" s="907"/>
      <c r="AB36" s="907"/>
      <c r="AC36" s="907"/>
      <c r="AD36" s="908"/>
    </row>
    <row r="37" spans="1:30" ht="18" customHeight="1">
      <c r="A37" s="857" t="s">
        <v>62</v>
      </c>
      <c r="B37" s="858"/>
      <c r="C37" s="859"/>
      <c r="D37" s="870">
        <f>①収支予算書!D53</f>
        <v>0</v>
      </c>
      <c r="E37" s="871"/>
      <c r="F37" s="872"/>
      <c r="G37" s="894" t="str">
        <f>支出明細集計_リスト!D12</f>
        <v/>
      </c>
      <c r="H37" s="895"/>
      <c r="I37" s="896"/>
      <c r="J37" s="907"/>
      <c r="K37" s="907"/>
      <c r="L37" s="907"/>
      <c r="M37" s="907"/>
      <c r="N37" s="907"/>
      <c r="O37" s="907"/>
      <c r="P37" s="907"/>
      <c r="Q37" s="907"/>
      <c r="R37" s="907"/>
      <c r="S37" s="907"/>
      <c r="T37" s="907"/>
      <c r="U37" s="907"/>
      <c r="V37" s="907"/>
      <c r="W37" s="907"/>
      <c r="X37" s="907"/>
      <c r="Y37" s="907"/>
      <c r="Z37" s="907"/>
      <c r="AA37" s="907"/>
      <c r="AB37" s="907"/>
      <c r="AC37" s="907"/>
      <c r="AD37" s="908"/>
    </row>
    <row r="38" spans="1:30" ht="18" customHeight="1">
      <c r="A38" s="857" t="s">
        <v>63</v>
      </c>
      <c r="B38" s="858"/>
      <c r="C38" s="859"/>
      <c r="D38" s="870">
        <f>①収支予算書!D54</f>
        <v>0</v>
      </c>
      <c r="E38" s="871"/>
      <c r="F38" s="872"/>
      <c r="G38" s="894" t="str">
        <f>支出明細集計_リスト!D14</f>
        <v/>
      </c>
      <c r="H38" s="895"/>
      <c r="I38" s="896"/>
      <c r="J38" s="907"/>
      <c r="K38" s="907"/>
      <c r="L38" s="907"/>
      <c r="M38" s="907"/>
      <c r="N38" s="907"/>
      <c r="O38" s="907"/>
      <c r="P38" s="907"/>
      <c r="Q38" s="907"/>
      <c r="R38" s="907"/>
      <c r="S38" s="907"/>
      <c r="T38" s="907"/>
      <c r="U38" s="907"/>
      <c r="V38" s="907"/>
      <c r="W38" s="907"/>
      <c r="X38" s="907"/>
      <c r="Y38" s="907"/>
      <c r="Z38" s="907"/>
      <c r="AA38" s="907"/>
      <c r="AB38" s="907"/>
      <c r="AC38" s="907"/>
      <c r="AD38" s="908"/>
    </row>
    <row r="39" spans="1:30" ht="18" customHeight="1">
      <c r="A39" s="857" t="s">
        <v>64</v>
      </c>
      <c r="B39" s="858"/>
      <c r="C39" s="859"/>
      <c r="D39" s="870">
        <f>①収支予算書!D55</f>
        <v>0</v>
      </c>
      <c r="E39" s="871"/>
      <c r="F39" s="872"/>
      <c r="G39" s="894" t="str">
        <f>支出明細集計_リスト!D16</f>
        <v/>
      </c>
      <c r="H39" s="895"/>
      <c r="I39" s="896"/>
      <c r="J39" s="907"/>
      <c r="K39" s="907"/>
      <c r="L39" s="907"/>
      <c r="M39" s="907"/>
      <c r="N39" s="907"/>
      <c r="O39" s="907"/>
      <c r="P39" s="907"/>
      <c r="Q39" s="907"/>
      <c r="R39" s="907"/>
      <c r="S39" s="907"/>
      <c r="T39" s="907"/>
      <c r="U39" s="907"/>
      <c r="V39" s="907"/>
      <c r="W39" s="907"/>
      <c r="X39" s="907"/>
      <c r="Y39" s="907"/>
      <c r="Z39" s="907"/>
      <c r="AA39" s="907"/>
      <c r="AB39" s="907"/>
      <c r="AC39" s="907"/>
      <c r="AD39" s="908"/>
    </row>
    <row r="40" spans="1:30" ht="18" customHeight="1">
      <c r="A40" s="857" t="s">
        <v>65</v>
      </c>
      <c r="B40" s="858"/>
      <c r="C40" s="859"/>
      <c r="D40" s="870">
        <f>①収支予算書!D56</f>
        <v>0</v>
      </c>
      <c r="E40" s="871"/>
      <c r="F40" s="872"/>
      <c r="G40" s="894" t="str">
        <f>支出明細集計_リスト!D18</f>
        <v/>
      </c>
      <c r="H40" s="895"/>
      <c r="I40" s="896"/>
      <c r="J40" s="907"/>
      <c r="K40" s="907"/>
      <c r="L40" s="907"/>
      <c r="M40" s="907"/>
      <c r="N40" s="907"/>
      <c r="O40" s="907"/>
      <c r="P40" s="907"/>
      <c r="Q40" s="907"/>
      <c r="R40" s="907"/>
      <c r="S40" s="907"/>
      <c r="T40" s="907"/>
      <c r="U40" s="907"/>
      <c r="V40" s="907"/>
      <c r="W40" s="907"/>
      <c r="X40" s="907"/>
      <c r="Y40" s="907"/>
      <c r="Z40" s="907"/>
      <c r="AA40" s="907"/>
      <c r="AB40" s="907"/>
      <c r="AC40" s="907"/>
      <c r="AD40" s="908"/>
    </row>
    <row r="41" spans="1:30" ht="36" customHeight="1">
      <c r="A41" s="857" t="s">
        <v>66</v>
      </c>
      <c r="B41" s="858"/>
      <c r="C41" s="859"/>
      <c r="D41" s="870">
        <f>①収支予算書!D57</f>
        <v>0</v>
      </c>
      <c r="E41" s="871"/>
      <c r="F41" s="872"/>
      <c r="G41" s="894" t="str">
        <f>支出明細集計_リスト!D19</f>
        <v/>
      </c>
      <c r="H41" s="895"/>
      <c r="I41" s="896"/>
      <c r="J41" s="907"/>
      <c r="K41" s="907"/>
      <c r="L41" s="907"/>
      <c r="M41" s="907"/>
      <c r="N41" s="907"/>
      <c r="O41" s="907"/>
      <c r="P41" s="907"/>
      <c r="Q41" s="907"/>
      <c r="R41" s="907"/>
      <c r="S41" s="907"/>
      <c r="T41" s="907"/>
      <c r="U41" s="907"/>
      <c r="V41" s="907"/>
      <c r="W41" s="907"/>
      <c r="X41" s="907"/>
      <c r="Y41" s="907"/>
      <c r="Z41" s="907"/>
      <c r="AA41" s="907"/>
      <c r="AB41" s="907"/>
      <c r="AC41" s="907"/>
      <c r="AD41" s="908"/>
    </row>
    <row r="42" spans="1:30" ht="18" customHeight="1">
      <c r="A42" s="857" t="s">
        <v>247</v>
      </c>
      <c r="B42" s="858"/>
      <c r="C42" s="859"/>
      <c r="D42" s="870">
        <f>①収支予算書!D60</f>
        <v>0</v>
      </c>
      <c r="E42" s="871"/>
      <c r="F42" s="872"/>
      <c r="G42" s="894" t="str">
        <f>支出明細集計_リスト!D21</f>
        <v/>
      </c>
      <c r="H42" s="895"/>
      <c r="I42" s="896"/>
      <c r="J42" s="907"/>
      <c r="K42" s="907"/>
      <c r="L42" s="907"/>
      <c r="M42" s="907"/>
      <c r="N42" s="907"/>
      <c r="O42" s="907"/>
      <c r="P42" s="907"/>
      <c r="Q42" s="907"/>
      <c r="R42" s="907"/>
      <c r="S42" s="907"/>
      <c r="T42" s="907"/>
      <c r="U42" s="907"/>
      <c r="V42" s="907"/>
      <c r="W42" s="907"/>
      <c r="X42" s="907"/>
      <c r="Y42" s="907"/>
      <c r="Z42" s="907"/>
      <c r="AA42" s="907"/>
      <c r="AB42" s="907"/>
      <c r="AC42" s="907"/>
      <c r="AD42" s="908"/>
    </row>
    <row r="43" spans="1:30" ht="18" customHeight="1">
      <c r="A43" s="857" t="s">
        <v>248</v>
      </c>
      <c r="B43" s="858"/>
      <c r="C43" s="859"/>
      <c r="D43" s="870">
        <f>①収支予算書!D61</f>
        <v>0</v>
      </c>
      <c r="E43" s="871"/>
      <c r="F43" s="872"/>
      <c r="G43" s="894" t="str">
        <f>支出明細集計_リスト!D23</f>
        <v/>
      </c>
      <c r="H43" s="895"/>
      <c r="I43" s="896"/>
      <c r="J43" s="907"/>
      <c r="K43" s="907"/>
      <c r="L43" s="907"/>
      <c r="M43" s="907"/>
      <c r="N43" s="907"/>
      <c r="O43" s="907"/>
      <c r="P43" s="907"/>
      <c r="Q43" s="907"/>
      <c r="R43" s="907"/>
      <c r="S43" s="907"/>
      <c r="T43" s="907"/>
      <c r="U43" s="907"/>
      <c r="V43" s="907"/>
      <c r="W43" s="907"/>
      <c r="X43" s="907"/>
      <c r="Y43" s="907"/>
      <c r="Z43" s="907"/>
      <c r="AA43" s="907"/>
      <c r="AB43" s="907"/>
      <c r="AC43" s="907"/>
      <c r="AD43" s="908"/>
    </row>
    <row r="44" spans="1:30" ht="18" customHeight="1">
      <c r="A44" s="857" t="s">
        <v>249</v>
      </c>
      <c r="B44" s="858"/>
      <c r="C44" s="859"/>
      <c r="D44" s="870">
        <f>①収支予算書!D62</f>
        <v>0</v>
      </c>
      <c r="E44" s="871"/>
      <c r="F44" s="872"/>
      <c r="G44" s="894" t="str">
        <f>支出明細集計_リスト!D24</f>
        <v/>
      </c>
      <c r="H44" s="895"/>
      <c r="I44" s="896"/>
      <c r="J44" s="907"/>
      <c r="K44" s="907"/>
      <c r="L44" s="907"/>
      <c r="M44" s="907"/>
      <c r="N44" s="907"/>
      <c r="O44" s="907"/>
      <c r="P44" s="907"/>
      <c r="Q44" s="907"/>
      <c r="R44" s="907"/>
      <c r="S44" s="907"/>
      <c r="T44" s="907"/>
      <c r="U44" s="907"/>
      <c r="V44" s="907"/>
      <c r="W44" s="907"/>
      <c r="X44" s="907"/>
      <c r="Y44" s="907"/>
      <c r="Z44" s="907"/>
      <c r="AA44" s="907"/>
      <c r="AB44" s="907"/>
      <c r="AC44" s="907"/>
      <c r="AD44" s="908"/>
    </row>
    <row r="45" spans="1:30" ht="18" customHeight="1">
      <c r="A45" s="857" t="s">
        <v>250</v>
      </c>
      <c r="B45" s="858"/>
      <c r="C45" s="859"/>
      <c r="D45" s="870">
        <f>①収支予算書!D63</f>
        <v>0</v>
      </c>
      <c r="E45" s="871"/>
      <c r="F45" s="872"/>
      <c r="G45" s="894" t="str">
        <f>支出明細集計_リスト!D26</f>
        <v/>
      </c>
      <c r="H45" s="895"/>
      <c r="I45" s="896"/>
      <c r="J45" s="907"/>
      <c r="K45" s="907"/>
      <c r="L45" s="907"/>
      <c r="M45" s="907"/>
      <c r="N45" s="907"/>
      <c r="O45" s="907"/>
      <c r="P45" s="907"/>
      <c r="Q45" s="907"/>
      <c r="R45" s="907"/>
      <c r="S45" s="907"/>
      <c r="T45" s="907"/>
      <c r="U45" s="907"/>
      <c r="V45" s="907"/>
      <c r="W45" s="907"/>
      <c r="X45" s="907"/>
      <c r="Y45" s="907"/>
      <c r="Z45" s="907"/>
      <c r="AA45" s="907"/>
      <c r="AB45" s="907"/>
      <c r="AC45" s="907"/>
      <c r="AD45" s="908"/>
    </row>
    <row r="46" spans="1:30" ht="18" customHeight="1">
      <c r="A46" s="857" t="s">
        <v>251</v>
      </c>
      <c r="B46" s="858"/>
      <c r="C46" s="859"/>
      <c r="D46" s="870">
        <f>①収支予算書!D64</f>
        <v>0</v>
      </c>
      <c r="E46" s="871"/>
      <c r="F46" s="872"/>
      <c r="G46" s="894" t="str">
        <f>支出明細集計_リスト!D28</f>
        <v/>
      </c>
      <c r="H46" s="895"/>
      <c r="I46" s="896"/>
      <c r="J46" s="907"/>
      <c r="K46" s="907"/>
      <c r="L46" s="907"/>
      <c r="M46" s="907"/>
      <c r="N46" s="907"/>
      <c r="O46" s="907"/>
      <c r="P46" s="907"/>
      <c r="Q46" s="907"/>
      <c r="R46" s="907"/>
      <c r="S46" s="907"/>
      <c r="T46" s="907"/>
      <c r="U46" s="907"/>
      <c r="V46" s="907"/>
      <c r="W46" s="907"/>
      <c r="X46" s="907"/>
      <c r="Y46" s="907"/>
      <c r="Z46" s="907"/>
      <c r="AA46" s="907"/>
      <c r="AB46" s="907"/>
      <c r="AC46" s="907"/>
      <c r="AD46" s="908"/>
    </row>
    <row r="47" spans="1:30" ht="18" customHeight="1" thickBot="1">
      <c r="A47" s="854" t="s">
        <v>252</v>
      </c>
      <c r="B47" s="855"/>
      <c r="C47" s="856"/>
      <c r="D47" s="873">
        <f>①収支予算書!D68</f>
        <v>0</v>
      </c>
      <c r="E47" s="874"/>
      <c r="F47" s="875"/>
      <c r="G47" s="894" t="str">
        <f>支出明細集計_リスト!D30</f>
        <v/>
      </c>
      <c r="H47" s="895"/>
      <c r="I47" s="896"/>
      <c r="J47" s="904"/>
      <c r="K47" s="904"/>
      <c r="L47" s="904"/>
      <c r="M47" s="904"/>
      <c r="N47" s="904"/>
      <c r="O47" s="904"/>
      <c r="P47" s="904"/>
      <c r="Q47" s="904"/>
      <c r="R47" s="904"/>
      <c r="S47" s="904"/>
      <c r="T47" s="904"/>
      <c r="U47" s="904"/>
      <c r="V47" s="904"/>
      <c r="W47" s="904"/>
      <c r="X47" s="904"/>
      <c r="Y47" s="904"/>
      <c r="Z47" s="904"/>
      <c r="AA47" s="904"/>
      <c r="AB47" s="904"/>
      <c r="AC47" s="904"/>
      <c r="AD47" s="905"/>
    </row>
    <row r="48" spans="1:30" ht="18" customHeight="1" thickBot="1">
      <c r="A48" s="852" t="s">
        <v>0</v>
      </c>
      <c r="B48" s="853"/>
      <c r="C48" s="853"/>
      <c r="D48" s="891">
        <f>SUM(D33:D47)</f>
        <v>0</v>
      </c>
      <c r="E48" s="892"/>
      <c r="F48" s="893"/>
      <c r="G48" s="860">
        <f>SUM(G33:I47)</f>
        <v>0</v>
      </c>
      <c r="H48" s="861"/>
      <c r="I48" s="862"/>
      <c r="J48" s="906"/>
      <c r="K48" s="906"/>
      <c r="L48" s="906"/>
      <c r="M48" s="287"/>
      <c r="N48" s="287"/>
      <c r="O48" s="287"/>
      <c r="P48" s="288"/>
      <c r="Q48" s="288"/>
      <c r="R48" s="288"/>
      <c r="S48" s="288"/>
      <c r="T48" s="288"/>
      <c r="U48" s="288"/>
      <c r="V48" s="288"/>
      <c r="W48" s="288"/>
      <c r="X48" s="288"/>
      <c r="Y48" s="288"/>
      <c r="Z48" s="288"/>
      <c r="AA48" s="289"/>
      <c r="AB48" s="289"/>
      <c r="AC48" s="289"/>
      <c r="AD48" s="289"/>
    </row>
    <row r="49" spans="1:30" ht="18" customHeight="1" thickBot="1">
      <c r="A49" s="281"/>
      <c r="B49" s="282"/>
      <c r="C49" s="282"/>
      <c r="D49" s="283"/>
      <c r="E49" s="283"/>
      <c r="F49" s="283"/>
      <c r="G49" s="281"/>
      <c r="H49" s="281"/>
      <c r="I49" s="281"/>
      <c r="J49" s="283"/>
      <c r="K49" s="283"/>
      <c r="L49" s="283"/>
      <c r="M49" s="284"/>
      <c r="N49" s="284"/>
      <c r="O49" s="284"/>
      <c r="P49" s="277"/>
      <c r="Q49" s="277"/>
      <c r="R49" s="277"/>
      <c r="S49" s="277"/>
      <c r="T49" s="277"/>
      <c r="U49" s="277"/>
      <c r="V49" s="277"/>
      <c r="W49" s="277"/>
      <c r="X49" s="277"/>
      <c r="Y49" s="277"/>
      <c r="Z49" s="277"/>
      <c r="AA49" s="277"/>
      <c r="AB49" s="277"/>
      <c r="AC49" s="277"/>
      <c r="AD49" s="277"/>
    </row>
    <row r="50" spans="1:30" ht="18" customHeight="1" thickBot="1">
      <c r="A50" s="863" t="s">
        <v>386</v>
      </c>
      <c r="B50" s="863"/>
      <c r="C50" s="863"/>
      <c r="D50" s="860">
        <f>D29-D48</f>
        <v>0</v>
      </c>
      <c r="E50" s="861"/>
      <c r="F50" s="862"/>
      <c r="G50" s="860">
        <f>G29-G48</f>
        <v>0</v>
      </c>
      <c r="H50" s="861"/>
      <c r="I50" s="862"/>
      <c r="J50" s="283"/>
      <c r="K50" s="283"/>
      <c r="L50" s="283"/>
      <c r="M50" s="284"/>
      <c r="N50" s="284"/>
      <c r="O50" s="284"/>
      <c r="P50" s="277"/>
      <c r="Q50" s="277"/>
      <c r="R50" s="277"/>
      <c r="S50" s="277"/>
      <c r="T50" s="277"/>
      <c r="U50" s="277"/>
      <c r="V50" s="277"/>
      <c r="W50" s="277"/>
      <c r="X50" s="277"/>
      <c r="Y50" s="277"/>
      <c r="Z50" s="277"/>
      <c r="AA50" s="277"/>
      <c r="AB50" s="277"/>
      <c r="AC50" s="277"/>
      <c r="AD50" s="277"/>
    </row>
    <row r="51" spans="1:30" ht="17.7" customHeight="1">
      <c r="A51" s="281"/>
      <c r="B51" s="282"/>
      <c r="C51" s="282"/>
      <c r="D51" s="283"/>
      <c r="E51" s="283"/>
      <c r="F51" s="283"/>
      <c r="G51" s="281"/>
      <c r="H51" s="281"/>
      <c r="I51" s="281"/>
      <c r="J51" s="283"/>
      <c r="K51" s="283"/>
      <c r="L51" s="283"/>
      <c r="M51" s="284"/>
      <c r="N51" s="284"/>
      <c r="O51" s="284"/>
      <c r="P51" s="277"/>
      <c r="Q51" s="277"/>
      <c r="R51" s="277"/>
      <c r="S51" s="277"/>
      <c r="T51" s="277"/>
      <c r="U51" s="277"/>
      <c r="V51" s="277"/>
      <c r="W51" s="277"/>
      <c r="X51" s="277"/>
      <c r="Y51" s="277"/>
      <c r="Z51" s="277"/>
      <c r="AA51" s="277"/>
      <c r="AB51" s="277"/>
      <c r="AC51" s="277"/>
      <c r="AD51" s="277"/>
    </row>
    <row r="52" spans="1:30" ht="17.7" customHeight="1">
      <c r="A52" s="281"/>
      <c r="B52" s="282"/>
      <c r="C52" s="282"/>
      <c r="D52" s="283"/>
      <c r="E52" s="283"/>
      <c r="F52" s="283"/>
      <c r="G52" s="281"/>
      <c r="H52" s="281"/>
      <c r="I52" s="281"/>
      <c r="J52" s="283"/>
      <c r="K52" s="283"/>
      <c r="L52" s="283"/>
      <c r="M52" s="284"/>
      <c r="N52" s="284"/>
      <c r="O52" s="284"/>
      <c r="P52" s="277"/>
      <c r="Q52" s="277"/>
      <c r="R52" s="277"/>
      <c r="S52" s="277"/>
      <c r="T52" s="277"/>
      <c r="U52" s="277"/>
      <c r="V52" s="277"/>
      <c r="W52" s="277"/>
      <c r="X52" s="277"/>
      <c r="Y52" s="277"/>
      <c r="Z52" s="277"/>
      <c r="AA52" s="277"/>
      <c r="AB52" s="277"/>
      <c r="AC52" s="277"/>
      <c r="AD52" s="277"/>
    </row>
    <row r="53" spans="1:30" ht="7.95" customHeight="1"/>
    <row r="54" spans="1:30" ht="14.4" customHeight="1">
      <c r="B54" s="848"/>
      <c r="C54" s="848"/>
      <c r="D54" s="848"/>
      <c r="E54" s="285"/>
      <c r="F54" s="285"/>
      <c r="G54" s="286"/>
      <c r="H54" s="286"/>
      <c r="I54" s="286"/>
    </row>
  </sheetData>
  <sheetProtection algorithmName="SHA-512" hashValue="T2RZLZSOCUar/ZSxcFK+TOilmsFKC/AuDxuNWduz4vrrTPb91Ekr7XVNbGUQ0u0Zlc1o1xblb1SWJvmm9iA8wA==" saltValue="9IJhz0ijzCFsF7b7nG/wFw==" spinCount="100000" sheet="1" objects="1" scenarios="1" formatRows="0" select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18:I18"/>
    <mergeCell ref="G19:I19"/>
    <mergeCell ref="G20:I20"/>
    <mergeCell ref="G21:I21"/>
    <mergeCell ref="G22:I22"/>
    <mergeCell ref="G23:I23"/>
    <mergeCell ref="G24:I24"/>
    <mergeCell ref="G25:I25"/>
    <mergeCell ref="G26:I26"/>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M30:AN30"/>
    <mergeCell ref="AF25:AG25"/>
    <mergeCell ref="AM25:AN25"/>
    <mergeCell ref="AF26:AG26"/>
    <mergeCell ref="AM26:AN26"/>
    <mergeCell ref="AF27:AG27"/>
    <mergeCell ref="AM27:AN27"/>
    <mergeCell ref="AF28:AG28"/>
    <mergeCell ref="AM28:AN28"/>
    <mergeCell ref="AF29:AG29"/>
    <mergeCell ref="AM29:AN29"/>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4"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136"/>
  <sheetViews>
    <sheetView zoomScale="80" zoomScaleNormal="80" workbookViewId="0">
      <pane xSplit="2" ySplit="4" topLeftCell="C5" activePane="bottomRight" state="frozen"/>
      <selection pane="topRight" activeCell="C1" sqref="C1"/>
      <selection pane="bottomLeft" activeCell="A5" sqref="A5"/>
      <selection pane="bottomRight" activeCell="C5" sqref="C5"/>
    </sheetView>
  </sheetViews>
  <sheetFormatPr defaultColWidth="8.88671875" defaultRowHeight="15"/>
  <cols>
    <col min="1" max="1" width="5.44140625" style="8" customWidth="1"/>
    <col min="2" max="2" width="21.44140625" style="8" bestFit="1" customWidth="1"/>
    <col min="3" max="3" width="10.44140625" style="8" customWidth="1"/>
    <col min="4" max="4" width="8.33203125" style="8" customWidth="1"/>
    <col min="5" max="5" width="7.44140625" style="8" customWidth="1"/>
    <col min="6" max="6" width="38.21875" style="8" customWidth="1"/>
    <col min="7" max="7" width="59.88671875" style="162" customWidth="1"/>
    <col min="8" max="8" width="16.44140625" style="162" customWidth="1"/>
    <col min="9" max="10" width="12.21875" style="162" hidden="1" customWidth="1"/>
    <col min="11" max="11" width="15" style="8" hidden="1" customWidth="1"/>
    <col min="12" max="12" width="14" style="8" hidden="1" customWidth="1"/>
    <col min="13" max="13" width="3.44140625" hidden="1" customWidth="1"/>
    <col min="14" max="16" width="14.6640625" hidden="1" customWidth="1"/>
    <col min="17" max="17" width="3.77734375" customWidth="1"/>
    <col min="18" max="18" width="12.21875" customWidth="1"/>
    <col min="19" max="19" width="18.33203125" customWidth="1"/>
    <col min="20" max="20" width="11.109375" customWidth="1"/>
    <col min="21" max="21" width="11.109375" hidden="1" customWidth="1"/>
    <col min="22" max="22" width="8.88671875" hidden="1" customWidth="1"/>
    <col min="23" max="16384" width="8.88671875" style="8"/>
  </cols>
  <sheetData>
    <row r="1" spans="1:22" ht="17.7" customHeight="1">
      <c r="A1" s="250" t="s">
        <v>443</v>
      </c>
      <c r="B1" s="270"/>
      <c r="G1" s="8"/>
      <c r="H1" s="8"/>
      <c r="I1" s="8"/>
      <c r="J1" s="8"/>
    </row>
    <row r="2" spans="1:22" ht="17.7" customHeight="1" thickBot="1">
      <c r="B2" s="123"/>
      <c r="G2" s="8"/>
      <c r="H2" s="8"/>
      <c r="I2" s="8"/>
      <c r="J2" s="8"/>
    </row>
    <row r="3" spans="1:22" ht="28.5" customHeight="1" thickBot="1">
      <c r="A3" s="124"/>
      <c r="B3" s="326" t="s">
        <v>20</v>
      </c>
      <c r="D3" s="124"/>
      <c r="E3" s="124"/>
      <c r="F3" s="125"/>
      <c r="G3" s="126"/>
      <c r="H3" s="127"/>
      <c r="I3" s="128"/>
      <c r="J3" s="8"/>
      <c r="K3" s="918" t="s">
        <v>19</v>
      </c>
      <c r="L3" s="919"/>
      <c r="M3" s="129"/>
      <c r="N3" s="129" t="s">
        <v>55</v>
      </c>
      <c r="O3" s="129" t="s">
        <v>33</v>
      </c>
      <c r="P3" s="129" t="s">
        <v>34</v>
      </c>
      <c r="Q3" s="129"/>
      <c r="R3" s="920" t="s">
        <v>18</v>
      </c>
      <c r="S3" s="921"/>
      <c r="T3" s="322" t="s">
        <v>45</v>
      </c>
      <c r="U3" s="178" t="s">
        <v>33</v>
      </c>
      <c r="V3" s="177" t="s">
        <v>48</v>
      </c>
    </row>
    <row r="4" spans="1:22" ht="24" customHeight="1" thickBot="1">
      <c r="B4" s="130" t="s">
        <v>378</v>
      </c>
      <c r="C4" s="131" t="s">
        <v>16</v>
      </c>
      <c r="D4" s="132" t="s">
        <v>22</v>
      </c>
      <c r="E4" s="132" t="s">
        <v>23</v>
      </c>
      <c r="F4" s="131" t="s">
        <v>377</v>
      </c>
      <c r="G4" s="131" t="s">
        <v>376</v>
      </c>
      <c r="H4" s="133" t="s">
        <v>17</v>
      </c>
      <c r="I4" s="134" t="s">
        <v>31</v>
      </c>
      <c r="J4" s="133" t="s">
        <v>47</v>
      </c>
      <c r="K4" s="135" t="s">
        <v>15</v>
      </c>
      <c r="L4" s="136" t="s">
        <v>14</v>
      </c>
      <c r="M4" s="137"/>
      <c r="N4" s="138" t="s">
        <v>458</v>
      </c>
      <c r="O4" s="138" t="s">
        <v>458</v>
      </c>
      <c r="P4" s="138"/>
      <c r="Q4" s="139"/>
      <c r="R4" s="185">
        <v>1</v>
      </c>
      <c r="S4" s="140" t="s">
        <v>458</v>
      </c>
      <c r="T4" s="180">
        <f>SUMIF(B:B,$S4,H:H)</f>
        <v>0</v>
      </c>
      <c r="U4" s="180">
        <f>SUMIF(B:B,$S4,I:I)</f>
        <v>0</v>
      </c>
      <c r="V4" s="172">
        <f>SUMIF(B:B,$S4,J:J)</f>
        <v>0</v>
      </c>
    </row>
    <row r="5" spans="1:22" ht="24" customHeight="1">
      <c r="A5" s="141">
        <v>1</v>
      </c>
      <c r="B5" s="46"/>
      <c r="C5" s="47"/>
      <c r="D5" s="48"/>
      <c r="E5" s="48"/>
      <c r="F5" s="51"/>
      <c r="G5" s="53"/>
      <c r="H5" s="13"/>
      <c r="I5" s="142" t="str">
        <f>IF(COUNTIF(対象経費,B5),H5,"")</f>
        <v/>
      </c>
      <c r="J5" s="142" t="str">
        <f t="shared" ref="J5:J31" si="0">IF(COUNTIF(対象外経費,B5),H5,"")</f>
        <v/>
      </c>
      <c r="K5" s="143"/>
      <c r="L5" s="144"/>
      <c r="M5" s="137"/>
      <c r="N5" s="138" t="s">
        <v>459</v>
      </c>
      <c r="O5" s="138" t="s">
        <v>459</v>
      </c>
      <c r="P5" s="138"/>
      <c r="Q5" s="139"/>
      <c r="R5" s="186"/>
      <c r="S5" s="171"/>
      <c r="T5" s="181"/>
      <c r="U5" s="181"/>
      <c r="V5" s="172"/>
    </row>
    <row r="6" spans="1:22" ht="24" customHeight="1">
      <c r="A6" s="141">
        <v>2</v>
      </c>
      <c r="B6" s="46"/>
      <c r="C6" s="47"/>
      <c r="D6" s="12"/>
      <c r="E6" s="12"/>
      <c r="F6" s="52"/>
      <c r="G6" s="54"/>
      <c r="H6" s="13"/>
      <c r="I6" s="146" t="str">
        <f t="shared" ref="I6:I31" si="1">IF(COUNTIF(対象経費,B6),H6,"")</f>
        <v/>
      </c>
      <c r="J6" s="146" t="str">
        <f>IF(COUNTIF(対象外経費,B6),H6,"")</f>
        <v/>
      </c>
      <c r="K6" s="147"/>
      <c r="L6" s="148"/>
      <c r="M6" s="137"/>
      <c r="N6" s="138" t="s">
        <v>460</v>
      </c>
      <c r="O6" s="138" t="s">
        <v>460</v>
      </c>
      <c r="P6" s="138"/>
      <c r="Q6" s="139"/>
      <c r="R6" s="185">
        <v>2</v>
      </c>
      <c r="S6" s="145" t="s">
        <v>459</v>
      </c>
      <c r="T6" s="182">
        <f>SUMIF(B:B,$S6,H:H)</f>
        <v>0</v>
      </c>
      <c r="U6" s="180">
        <f>SUMIF(B:B,$S6,I:I)</f>
        <v>0</v>
      </c>
      <c r="V6" s="173">
        <f>SUMIF(B:B,$S6,J:J)</f>
        <v>0</v>
      </c>
    </row>
    <row r="7" spans="1:22" ht="24" customHeight="1">
      <c r="A7" s="141">
        <v>3</v>
      </c>
      <c r="B7" s="46"/>
      <c r="C7" s="47"/>
      <c r="D7" s="12"/>
      <c r="E7" s="12"/>
      <c r="F7" s="52"/>
      <c r="G7" s="54"/>
      <c r="H7" s="13"/>
      <c r="I7" s="146" t="str">
        <f t="shared" si="1"/>
        <v/>
      </c>
      <c r="J7" s="146" t="str">
        <f t="shared" si="0"/>
        <v/>
      </c>
      <c r="K7" s="147"/>
      <c r="L7" s="148"/>
      <c r="M7" s="137"/>
      <c r="N7" s="138" t="s">
        <v>461</v>
      </c>
      <c r="O7" s="138" t="s">
        <v>461</v>
      </c>
      <c r="P7" s="138"/>
      <c r="Q7" s="139"/>
      <c r="R7" s="186"/>
      <c r="S7" s="171"/>
      <c r="T7" s="183"/>
      <c r="U7" s="181"/>
      <c r="V7" s="173"/>
    </row>
    <row r="8" spans="1:22" ht="24" customHeight="1">
      <c r="A8" s="141">
        <v>4</v>
      </c>
      <c r="B8" s="46"/>
      <c r="C8" s="47"/>
      <c r="D8" s="12"/>
      <c r="E8" s="12"/>
      <c r="F8" s="52"/>
      <c r="G8" s="52"/>
      <c r="H8" s="13"/>
      <c r="I8" s="146" t="str">
        <f>IF(COUNTIF(対象経費,B8),H8,"")</f>
        <v/>
      </c>
      <c r="J8" s="146" t="str">
        <f t="shared" si="0"/>
        <v/>
      </c>
      <c r="K8" s="147"/>
      <c r="L8" s="148"/>
      <c r="M8" s="137"/>
      <c r="N8" s="138" t="s">
        <v>462</v>
      </c>
      <c r="O8" s="138" t="s">
        <v>462</v>
      </c>
      <c r="P8" s="138"/>
      <c r="Q8" s="139"/>
      <c r="R8" s="185">
        <v>3</v>
      </c>
      <c r="S8" s="145" t="s">
        <v>460</v>
      </c>
      <c r="T8" s="182">
        <f>SUMIF(B:B,$S8,H:H)</f>
        <v>0</v>
      </c>
      <c r="U8" s="180">
        <f>SUMIF(B:B,$S8,I:I)</f>
        <v>0</v>
      </c>
      <c r="V8" s="173">
        <f>SUMIF(B:B,$S8,J:J)</f>
        <v>0</v>
      </c>
    </row>
    <row r="9" spans="1:22" ht="24" customHeight="1">
      <c r="A9" s="141">
        <v>5</v>
      </c>
      <c r="B9" s="46"/>
      <c r="C9" s="47"/>
      <c r="D9" s="12"/>
      <c r="E9" s="12"/>
      <c r="F9" s="52"/>
      <c r="G9" s="54"/>
      <c r="H9" s="13"/>
      <c r="I9" s="146" t="str">
        <f t="shared" si="1"/>
        <v/>
      </c>
      <c r="J9" s="146" t="str">
        <f t="shared" si="0"/>
        <v/>
      </c>
      <c r="K9" s="147"/>
      <c r="L9" s="148"/>
      <c r="M9" s="137"/>
      <c r="N9" s="138" t="s">
        <v>463</v>
      </c>
      <c r="O9" s="138" t="s">
        <v>463</v>
      </c>
      <c r="P9" s="138"/>
      <c r="Q9" s="139"/>
      <c r="R9" s="186"/>
      <c r="S9" s="171"/>
      <c r="T9" s="183"/>
      <c r="U9" s="181"/>
      <c r="V9" s="173"/>
    </row>
    <row r="10" spans="1:22" ht="24" customHeight="1">
      <c r="A10" s="141">
        <v>6</v>
      </c>
      <c r="B10" s="46"/>
      <c r="C10" s="47"/>
      <c r="D10" s="12"/>
      <c r="E10" s="12"/>
      <c r="F10" s="52"/>
      <c r="G10" s="52"/>
      <c r="H10" s="13"/>
      <c r="I10" s="146" t="str">
        <f t="shared" si="1"/>
        <v/>
      </c>
      <c r="J10" s="146" t="str">
        <f t="shared" si="0"/>
        <v/>
      </c>
      <c r="K10" s="147"/>
      <c r="L10" s="148"/>
      <c r="M10" s="137"/>
      <c r="N10" s="138" t="s">
        <v>464</v>
      </c>
      <c r="O10" s="138" t="s">
        <v>464</v>
      </c>
      <c r="P10" s="138"/>
      <c r="Q10" s="149"/>
      <c r="R10" s="185">
        <v>4</v>
      </c>
      <c r="S10" s="145" t="s">
        <v>461</v>
      </c>
      <c r="T10" s="182">
        <f>SUMIF(B:B,$S10,H:H)</f>
        <v>0</v>
      </c>
      <c r="U10" s="180">
        <f>SUMIF(B:B,$S10,I:I)</f>
        <v>0</v>
      </c>
      <c r="V10" s="173">
        <f>SUMIF(B:B,$S10,J:J)</f>
        <v>0</v>
      </c>
    </row>
    <row r="11" spans="1:22" ht="24" customHeight="1">
      <c r="A11" s="141">
        <v>7</v>
      </c>
      <c r="B11" s="46"/>
      <c r="C11" s="47"/>
      <c r="D11" s="12"/>
      <c r="E11" s="12"/>
      <c r="F11" s="52"/>
      <c r="G11" s="52"/>
      <c r="H11" s="13"/>
      <c r="I11" s="146" t="str">
        <f t="shared" si="1"/>
        <v/>
      </c>
      <c r="J11" s="146" t="str">
        <f t="shared" si="0"/>
        <v/>
      </c>
      <c r="K11" s="147"/>
      <c r="L11" s="148"/>
      <c r="M11" s="137"/>
      <c r="N11" s="138" t="s">
        <v>13</v>
      </c>
      <c r="O11" s="138" t="s">
        <v>13</v>
      </c>
      <c r="P11" s="138"/>
      <c r="Q11" s="149"/>
      <c r="R11" s="186"/>
      <c r="S11" s="171"/>
      <c r="T11" s="183"/>
      <c r="U11" s="181"/>
      <c r="V11" s="173"/>
    </row>
    <row r="12" spans="1:22" ht="24" customHeight="1">
      <c r="A12" s="141">
        <v>8</v>
      </c>
      <c r="B12" s="46"/>
      <c r="C12" s="47"/>
      <c r="D12" s="12"/>
      <c r="E12" s="12"/>
      <c r="F12" s="52"/>
      <c r="G12" s="52"/>
      <c r="H12" s="13"/>
      <c r="I12" s="146" t="str">
        <f t="shared" si="1"/>
        <v/>
      </c>
      <c r="J12" s="146" t="str">
        <f t="shared" si="0"/>
        <v/>
      </c>
      <c r="K12" s="147"/>
      <c r="L12" s="148"/>
      <c r="M12" s="137"/>
      <c r="N12" s="138" t="s">
        <v>465</v>
      </c>
      <c r="O12" s="138" t="s">
        <v>465</v>
      </c>
      <c r="P12" s="138"/>
      <c r="Q12" s="149"/>
      <c r="R12" s="185">
        <v>5</v>
      </c>
      <c r="S12" s="145" t="s">
        <v>462</v>
      </c>
      <c r="T12" s="182">
        <f>SUMIF(B:B,$S12,H:H)</f>
        <v>0</v>
      </c>
      <c r="U12" s="180">
        <f>SUMIF(B:B,$S12,I:I)</f>
        <v>0</v>
      </c>
      <c r="V12" s="173">
        <f>SUMIF(B:B,$S12,J:J)</f>
        <v>0</v>
      </c>
    </row>
    <row r="13" spans="1:22" ht="24" customHeight="1">
      <c r="A13" s="141">
        <v>9</v>
      </c>
      <c r="B13" s="46"/>
      <c r="C13" s="47"/>
      <c r="D13" s="12"/>
      <c r="E13" s="12"/>
      <c r="F13" s="52"/>
      <c r="G13" s="52"/>
      <c r="H13" s="13"/>
      <c r="I13" s="146" t="str">
        <f t="shared" si="1"/>
        <v/>
      </c>
      <c r="J13" s="146" t="str">
        <f t="shared" si="0"/>
        <v/>
      </c>
      <c r="K13" s="147"/>
      <c r="L13" s="148"/>
      <c r="M13" s="137"/>
      <c r="N13" s="138" t="s">
        <v>12</v>
      </c>
      <c r="O13" s="138" t="s">
        <v>12</v>
      </c>
      <c r="P13" s="138"/>
      <c r="Q13" s="149"/>
      <c r="R13" s="185">
        <v>6</v>
      </c>
      <c r="S13" s="145" t="s">
        <v>463</v>
      </c>
      <c r="T13" s="182">
        <f>SUMIF(B:B,$S13,H:H)</f>
        <v>0</v>
      </c>
      <c r="U13" s="180">
        <f>SUMIF(B:B,$S13,I:I)</f>
        <v>0</v>
      </c>
      <c r="V13" s="173">
        <f>SUMIF(B:B,$S13,J:J)</f>
        <v>0</v>
      </c>
    </row>
    <row r="14" spans="1:22" ht="24" customHeight="1">
      <c r="A14" s="141">
        <v>10</v>
      </c>
      <c r="B14" s="46"/>
      <c r="C14" s="47"/>
      <c r="D14" s="12"/>
      <c r="E14" s="12"/>
      <c r="F14" s="52"/>
      <c r="G14" s="54"/>
      <c r="H14" s="13"/>
      <c r="I14" s="146" t="str">
        <f t="shared" si="1"/>
        <v/>
      </c>
      <c r="J14" s="146" t="str">
        <f t="shared" si="0"/>
        <v/>
      </c>
      <c r="K14" s="147"/>
      <c r="L14" s="148"/>
      <c r="M14" s="137"/>
      <c r="N14" s="138" t="s">
        <v>467</v>
      </c>
      <c r="O14" s="138" t="s">
        <v>467</v>
      </c>
      <c r="P14" s="138"/>
      <c r="Q14" s="149"/>
      <c r="R14" s="185">
        <v>7</v>
      </c>
      <c r="S14" s="145" t="s">
        <v>464</v>
      </c>
      <c r="T14" s="182">
        <f>SUMIF(B:B,$S14,H:H)</f>
        <v>0</v>
      </c>
      <c r="U14" s="180">
        <f>SUMIF(B:B,$S14,I:I)</f>
        <v>0</v>
      </c>
      <c r="V14" s="173">
        <f>SUMIF(B:B,$S14,J:J)</f>
        <v>0</v>
      </c>
    </row>
    <row r="15" spans="1:22" ht="24" customHeight="1">
      <c r="A15" s="141">
        <v>11</v>
      </c>
      <c r="B15" s="46"/>
      <c r="C15" s="47"/>
      <c r="D15" s="12"/>
      <c r="E15" s="12"/>
      <c r="F15" s="52"/>
      <c r="G15" s="52"/>
      <c r="H15" s="13"/>
      <c r="I15" s="146" t="str">
        <f t="shared" si="1"/>
        <v/>
      </c>
      <c r="J15" s="146" t="str">
        <f t="shared" si="0"/>
        <v/>
      </c>
      <c r="K15" s="147"/>
      <c r="L15" s="148"/>
      <c r="M15" s="137"/>
      <c r="N15" s="138" t="s">
        <v>468</v>
      </c>
      <c r="O15" s="138" t="s">
        <v>468</v>
      </c>
      <c r="P15" s="138"/>
      <c r="Q15" s="149"/>
      <c r="R15" s="186"/>
      <c r="S15" s="171"/>
      <c r="T15" s="183"/>
      <c r="U15" s="181"/>
      <c r="V15" s="173"/>
    </row>
    <row r="16" spans="1:22" ht="24" customHeight="1">
      <c r="A16" s="141">
        <v>12</v>
      </c>
      <c r="B16" s="46"/>
      <c r="C16" s="47"/>
      <c r="D16" s="12"/>
      <c r="E16" s="12"/>
      <c r="F16" s="52"/>
      <c r="G16" s="52"/>
      <c r="H16" s="13"/>
      <c r="I16" s="146" t="str">
        <f t="shared" si="1"/>
        <v/>
      </c>
      <c r="J16" s="146" t="str">
        <f t="shared" si="0"/>
        <v/>
      </c>
      <c r="K16" s="147"/>
      <c r="L16" s="148"/>
      <c r="M16" s="137"/>
      <c r="N16" s="138" t="s">
        <v>335</v>
      </c>
      <c r="O16" s="138" t="s">
        <v>335</v>
      </c>
      <c r="P16" s="138"/>
      <c r="Q16" s="149"/>
      <c r="R16" s="185">
        <v>8</v>
      </c>
      <c r="S16" s="145" t="s">
        <v>13</v>
      </c>
      <c r="T16" s="182">
        <f>SUMIF(B:B,$S16,H:H)</f>
        <v>0</v>
      </c>
      <c r="U16" s="180">
        <f>SUMIF(B:B,$S16,I:I)</f>
        <v>0</v>
      </c>
      <c r="V16" s="173">
        <f>SUMIF(B:B,$S16,J:J)</f>
        <v>0</v>
      </c>
    </row>
    <row r="17" spans="1:22" ht="24" customHeight="1">
      <c r="A17" s="141">
        <v>13</v>
      </c>
      <c r="B17" s="46"/>
      <c r="C17" s="47"/>
      <c r="D17" s="12"/>
      <c r="E17" s="12"/>
      <c r="F17" s="52"/>
      <c r="G17" s="52"/>
      <c r="H17" s="13"/>
      <c r="I17" s="146" t="str">
        <f t="shared" si="1"/>
        <v/>
      </c>
      <c r="J17" s="146" t="str">
        <f t="shared" si="0"/>
        <v/>
      </c>
      <c r="K17" s="147"/>
      <c r="L17" s="148"/>
      <c r="M17" s="137"/>
      <c r="N17" s="138" t="s">
        <v>469</v>
      </c>
      <c r="O17" s="138" t="s">
        <v>469</v>
      </c>
      <c r="Q17" s="149"/>
      <c r="R17" s="185">
        <v>9</v>
      </c>
      <c r="S17" s="145" t="s">
        <v>465</v>
      </c>
      <c r="T17" s="182">
        <f>SUMIF(B:B,$S17,H:H)</f>
        <v>0</v>
      </c>
      <c r="U17" s="180">
        <f>SUMIF(B:B,$S17,I:I)</f>
        <v>0</v>
      </c>
      <c r="V17" s="173">
        <f>SUMIF(B:B,$S17,J:J)</f>
        <v>0</v>
      </c>
    </row>
    <row r="18" spans="1:22" ht="24" customHeight="1">
      <c r="A18" s="141">
        <v>14</v>
      </c>
      <c r="B18" s="46"/>
      <c r="C18" s="47"/>
      <c r="D18" s="12"/>
      <c r="E18" s="12"/>
      <c r="F18" s="52"/>
      <c r="G18" s="52"/>
      <c r="H18" s="13"/>
      <c r="I18" s="146" t="str">
        <f t="shared" si="1"/>
        <v/>
      </c>
      <c r="J18" s="146" t="str">
        <f t="shared" si="0"/>
        <v/>
      </c>
      <c r="K18" s="147"/>
      <c r="L18" s="148"/>
      <c r="M18" s="137"/>
      <c r="N18" s="138"/>
      <c r="P18" s="138"/>
      <c r="Q18" s="149"/>
      <c r="R18" s="185">
        <v>10</v>
      </c>
      <c r="S18" s="145" t="s">
        <v>466</v>
      </c>
      <c r="T18" s="182">
        <f>SUMIF(B:B,$S18,H:H)</f>
        <v>0</v>
      </c>
      <c r="U18" s="181">
        <f>SUMIF(B:B,$S18,I:I)</f>
        <v>0</v>
      </c>
      <c r="V18" s="173">
        <f>SUMIF(B:B,$S18,J:J)</f>
        <v>0</v>
      </c>
    </row>
    <row r="19" spans="1:22" ht="24" customHeight="1">
      <c r="A19" s="141">
        <v>15</v>
      </c>
      <c r="B19" s="46"/>
      <c r="C19" s="11"/>
      <c r="D19" s="12"/>
      <c r="E19" s="12"/>
      <c r="F19" s="52"/>
      <c r="G19" s="54"/>
      <c r="H19" s="13"/>
      <c r="I19" s="146" t="str">
        <f t="shared" si="1"/>
        <v/>
      </c>
      <c r="J19" s="146" t="str">
        <f t="shared" si="0"/>
        <v/>
      </c>
      <c r="K19" s="147"/>
      <c r="L19" s="148"/>
      <c r="M19" s="137"/>
      <c r="O19" s="138"/>
      <c r="P19" s="138"/>
      <c r="Q19" s="149"/>
      <c r="R19" s="185">
        <v>11</v>
      </c>
      <c r="S19" s="145" t="s">
        <v>12</v>
      </c>
      <c r="T19" s="182">
        <f>SUMIF(B:B,$S19,H:H)</f>
        <v>0</v>
      </c>
      <c r="U19" s="180">
        <f>SUMIF(B:B,$S19,I:I)</f>
        <v>0</v>
      </c>
      <c r="V19" s="173">
        <f>SUMIF(B:B,$S19,J:J)</f>
        <v>0</v>
      </c>
    </row>
    <row r="20" spans="1:22" ht="24" customHeight="1">
      <c r="A20" s="141">
        <v>16</v>
      </c>
      <c r="B20" s="46"/>
      <c r="C20" s="11"/>
      <c r="D20" s="12"/>
      <c r="E20" s="12"/>
      <c r="F20" s="52"/>
      <c r="G20" s="54"/>
      <c r="H20" s="13"/>
      <c r="I20" s="146" t="str">
        <f t="shared" si="1"/>
        <v/>
      </c>
      <c r="J20" s="146" t="str">
        <f t="shared" si="0"/>
        <v/>
      </c>
      <c r="K20" s="147"/>
      <c r="L20" s="148"/>
      <c r="M20" s="137"/>
      <c r="O20" s="138"/>
      <c r="P20" s="138"/>
      <c r="Q20" s="149"/>
      <c r="R20" s="185">
        <v>12</v>
      </c>
      <c r="S20" s="145" t="s">
        <v>467</v>
      </c>
      <c r="T20" s="182">
        <f>SUMIF(B:B,$S20,H:H)</f>
        <v>0</v>
      </c>
      <c r="U20" s="180">
        <f>SUMIF(B:B,$S20,I:I)</f>
        <v>0</v>
      </c>
      <c r="V20" s="173">
        <f>SUMIF(B:B,$S20,J:J)</f>
        <v>0</v>
      </c>
    </row>
    <row r="21" spans="1:22" ht="24" customHeight="1">
      <c r="A21" s="141">
        <v>17</v>
      </c>
      <c r="B21" s="46"/>
      <c r="C21" s="11"/>
      <c r="D21" s="12"/>
      <c r="E21" s="12"/>
      <c r="F21" s="52"/>
      <c r="G21" s="54"/>
      <c r="H21" s="13"/>
      <c r="I21" s="146" t="str">
        <f t="shared" si="1"/>
        <v/>
      </c>
      <c r="J21" s="146" t="str">
        <f t="shared" si="0"/>
        <v/>
      </c>
      <c r="K21" s="147"/>
      <c r="L21" s="148"/>
      <c r="M21" s="137"/>
      <c r="N21" s="138"/>
      <c r="Q21" s="139"/>
      <c r="R21" s="186"/>
      <c r="S21" s="171"/>
      <c r="T21" s="183"/>
      <c r="U21" s="181"/>
      <c r="V21" s="173"/>
    </row>
    <row r="22" spans="1:22" ht="24" customHeight="1">
      <c r="A22" s="141">
        <v>18</v>
      </c>
      <c r="B22" s="46"/>
      <c r="C22" s="11"/>
      <c r="D22" s="12"/>
      <c r="E22" s="12"/>
      <c r="F22" s="52"/>
      <c r="G22" s="54"/>
      <c r="H22" s="13"/>
      <c r="I22" s="146" t="str">
        <f t="shared" si="1"/>
        <v/>
      </c>
      <c r="J22" s="146" t="str">
        <f t="shared" si="0"/>
        <v/>
      </c>
      <c r="K22" s="147"/>
      <c r="L22" s="148"/>
      <c r="M22" s="137"/>
      <c r="O22" s="138"/>
      <c r="Q22" s="139"/>
      <c r="R22" s="185">
        <v>13</v>
      </c>
      <c r="S22" s="145" t="s">
        <v>468</v>
      </c>
      <c r="T22" s="182">
        <f>SUMIF(B:B,$S22,H:H)</f>
        <v>0</v>
      </c>
      <c r="U22" s="180">
        <f>SUMIF(B:B,$S22,I:I)</f>
        <v>0</v>
      </c>
      <c r="V22" s="173">
        <f>SUMIF(B:B,$S22,J:J)</f>
        <v>0</v>
      </c>
    </row>
    <row r="23" spans="1:22" ht="24" customHeight="1">
      <c r="A23" s="141">
        <v>19</v>
      </c>
      <c r="B23" s="46"/>
      <c r="C23" s="11"/>
      <c r="D23" s="12"/>
      <c r="E23" s="12"/>
      <c r="F23" s="52"/>
      <c r="G23" s="54"/>
      <c r="H23" s="13"/>
      <c r="I23" s="146" t="str">
        <f t="shared" si="1"/>
        <v/>
      </c>
      <c r="J23" s="146" t="str">
        <f t="shared" si="0"/>
        <v/>
      </c>
      <c r="K23" s="147"/>
      <c r="L23" s="148"/>
      <c r="M23" s="137"/>
      <c r="N23" s="138"/>
      <c r="O23" s="138"/>
      <c r="Q23" s="139"/>
      <c r="R23" s="186"/>
      <c r="S23" s="171"/>
      <c r="T23" s="183"/>
      <c r="U23" s="181"/>
      <c r="V23" s="173"/>
    </row>
    <row r="24" spans="1:22" ht="24" customHeight="1">
      <c r="A24" s="141">
        <v>20</v>
      </c>
      <c r="B24" s="46"/>
      <c r="C24" s="11"/>
      <c r="D24" s="12"/>
      <c r="E24" s="12"/>
      <c r="F24" s="52"/>
      <c r="G24" s="54"/>
      <c r="H24" s="13"/>
      <c r="I24" s="146" t="str">
        <f t="shared" si="1"/>
        <v/>
      </c>
      <c r="J24" s="146" t="str">
        <f t="shared" si="0"/>
        <v/>
      </c>
      <c r="K24" s="147"/>
      <c r="L24" s="148"/>
      <c r="M24" s="137"/>
      <c r="O24" s="138"/>
      <c r="Q24" s="139"/>
      <c r="R24" s="185">
        <v>14</v>
      </c>
      <c r="S24" s="145" t="s">
        <v>335</v>
      </c>
      <c r="T24" s="182">
        <f>SUMIF(B:B,$S24,H:H)</f>
        <v>0</v>
      </c>
      <c r="U24" s="180">
        <f>SUMIF(B:B,$S24,I:I)</f>
        <v>0</v>
      </c>
      <c r="V24" s="173">
        <f>SUMIF(B:B,$S24,J:J)</f>
        <v>0</v>
      </c>
    </row>
    <row r="25" spans="1:22" ht="24" customHeight="1">
      <c r="A25" s="141">
        <v>21</v>
      </c>
      <c r="B25" s="46"/>
      <c r="C25" s="11"/>
      <c r="D25" s="12"/>
      <c r="E25" s="12"/>
      <c r="F25" s="52"/>
      <c r="G25" s="54"/>
      <c r="H25" s="13"/>
      <c r="I25" s="146" t="str">
        <f t="shared" si="1"/>
        <v/>
      </c>
      <c r="J25" s="146" t="str">
        <f t="shared" si="0"/>
        <v/>
      </c>
      <c r="K25" s="147"/>
      <c r="L25" s="148"/>
      <c r="M25" s="137"/>
      <c r="N25" s="138"/>
      <c r="O25" s="138"/>
      <c r="P25" s="138"/>
      <c r="Q25" s="137"/>
      <c r="R25" s="186"/>
      <c r="S25" s="171"/>
      <c r="T25" s="183"/>
      <c r="U25" s="181"/>
      <c r="V25" s="173"/>
    </row>
    <row r="26" spans="1:22" ht="24" customHeight="1">
      <c r="A26" s="141">
        <v>22</v>
      </c>
      <c r="B26" s="46"/>
      <c r="C26" s="11"/>
      <c r="D26" s="12"/>
      <c r="E26" s="12"/>
      <c r="F26" s="52"/>
      <c r="G26" s="54"/>
      <c r="H26" s="13"/>
      <c r="I26" s="146" t="str">
        <f t="shared" si="1"/>
        <v/>
      </c>
      <c r="J26" s="146" t="str">
        <f t="shared" si="0"/>
        <v/>
      </c>
      <c r="K26" s="147"/>
      <c r="L26" s="148"/>
      <c r="M26" s="137"/>
      <c r="O26" s="138"/>
      <c r="Q26" s="137"/>
      <c r="R26" s="185">
        <v>15</v>
      </c>
      <c r="S26" s="145" t="s">
        <v>469</v>
      </c>
      <c r="T26" s="182">
        <f>SUMIF(B:B,$S26,H:H)</f>
        <v>0</v>
      </c>
      <c r="U26" s="180">
        <f>SUMIF(B:B,$S26,I:I)</f>
        <v>0</v>
      </c>
      <c r="V26" s="173">
        <f>SUMIF(B:B,$S26,J:J)</f>
        <v>0</v>
      </c>
    </row>
    <row r="27" spans="1:22" ht="24" customHeight="1" thickBot="1">
      <c r="A27" s="141">
        <v>23</v>
      </c>
      <c r="B27" s="46"/>
      <c r="C27" s="11"/>
      <c r="D27" s="12"/>
      <c r="E27" s="12"/>
      <c r="F27" s="52"/>
      <c r="G27" s="54"/>
      <c r="H27" s="13"/>
      <c r="I27" s="146" t="str">
        <f t="shared" si="1"/>
        <v/>
      </c>
      <c r="J27" s="146" t="str">
        <f t="shared" si="0"/>
        <v/>
      </c>
      <c r="K27" s="147"/>
      <c r="L27" s="148"/>
      <c r="M27" s="137"/>
      <c r="N27" s="138"/>
      <c r="O27" s="138"/>
      <c r="P27" s="138"/>
      <c r="Q27" s="137"/>
      <c r="R27" s="187"/>
      <c r="S27" s="179" t="s">
        <v>11</v>
      </c>
      <c r="T27" s="184">
        <f>SUM(T4:T26)</f>
        <v>0</v>
      </c>
      <c r="U27" s="184">
        <f>SUM(U4:U26)</f>
        <v>0</v>
      </c>
      <c r="V27" s="174">
        <f>SUM(V4:V26)</f>
        <v>0</v>
      </c>
    </row>
    <row r="28" spans="1:22" ht="24" customHeight="1">
      <c r="A28" s="141">
        <v>24</v>
      </c>
      <c r="B28" s="46"/>
      <c r="C28" s="11"/>
      <c r="D28" s="12"/>
      <c r="E28" s="12"/>
      <c r="F28" s="52"/>
      <c r="G28" s="52"/>
      <c r="H28" s="13"/>
      <c r="I28" s="146" t="str">
        <f t="shared" si="1"/>
        <v/>
      </c>
      <c r="J28" s="146" t="str">
        <f t="shared" si="0"/>
        <v/>
      </c>
      <c r="K28" s="150"/>
      <c r="L28" s="148"/>
      <c r="M28" s="137"/>
      <c r="N28" s="138"/>
      <c r="O28" s="138"/>
      <c r="P28" s="138"/>
      <c r="Q28" s="137"/>
      <c r="R28" s="137"/>
      <c r="S28" s="137"/>
      <c r="T28" s="137"/>
      <c r="U28" s="137"/>
      <c r="V28" s="137"/>
    </row>
    <row r="29" spans="1:22" ht="24" customHeight="1">
      <c r="A29" s="141">
        <v>25</v>
      </c>
      <c r="B29" s="46"/>
      <c r="C29" s="11"/>
      <c r="D29" s="12"/>
      <c r="E29" s="12"/>
      <c r="F29" s="52"/>
      <c r="G29" s="52"/>
      <c r="H29" s="13"/>
      <c r="I29" s="146" t="str">
        <f t="shared" si="1"/>
        <v/>
      </c>
      <c r="J29" s="146" t="str">
        <f t="shared" si="0"/>
        <v/>
      </c>
      <c r="K29" s="150"/>
      <c r="L29" s="148"/>
      <c r="M29" s="137"/>
      <c r="N29" s="138"/>
      <c r="O29" s="138"/>
      <c r="P29" s="138"/>
      <c r="Q29" s="137"/>
      <c r="R29" s="137"/>
      <c r="S29" s="137"/>
      <c r="T29" s="137"/>
      <c r="U29" s="137"/>
      <c r="V29" s="137"/>
    </row>
    <row r="30" spans="1:22" ht="24" customHeight="1">
      <c r="A30" s="141">
        <v>26</v>
      </c>
      <c r="B30" s="46"/>
      <c r="C30" s="11"/>
      <c r="D30" s="12"/>
      <c r="E30" s="12"/>
      <c r="F30" s="52"/>
      <c r="G30" s="52"/>
      <c r="H30" s="13"/>
      <c r="I30" s="146" t="str">
        <f t="shared" si="1"/>
        <v/>
      </c>
      <c r="J30" s="146" t="str">
        <f t="shared" si="0"/>
        <v/>
      </c>
      <c r="K30" s="150"/>
      <c r="L30" s="148"/>
      <c r="M30" s="137"/>
      <c r="N30" s="138"/>
      <c r="O30" s="138"/>
      <c r="P30" s="138"/>
      <c r="Q30" s="137"/>
      <c r="R30" s="137"/>
      <c r="S30" s="137"/>
      <c r="T30" s="137"/>
      <c r="U30" s="137"/>
      <c r="V30" s="137"/>
    </row>
    <row r="31" spans="1:22" ht="24" customHeight="1">
      <c r="A31" s="141">
        <v>27</v>
      </c>
      <c r="B31" s="46"/>
      <c r="C31" s="11"/>
      <c r="D31" s="12"/>
      <c r="E31" s="12"/>
      <c r="F31" s="52"/>
      <c r="G31" s="52"/>
      <c r="H31" s="13"/>
      <c r="I31" s="146" t="str">
        <f t="shared" si="1"/>
        <v/>
      </c>
      <c r="J31" s="146" t="str">
        <f t="shared" si="0"/>
        <v/>
      </c>
      <c r="K31" s="150"/>
      <c r="L31" s="148"/>
      <c r="M31" s="137"/>
      <c r="N31" s="138"/>
      <c r="O31" s="138"/>
      <c r="P31" s="138"/>
      <c r="Q31" s="137"/>
      <c r="R31" s="137"/>
      <c r="S31" s="137"/>
      <c r="T31" s="137"/>
      <c r="U31" s="137"/>
      <c r="V31" s="137"/>
    </row>
    <row r="32" spans="1:22" ht="24" customHeight="1">
      <c r="A32" s="141">
        <v>28</v>
      </c>
      <c r="B32" s="46"/>
      <c r="C32" s="11"/>
      <c r="D32" s="12"/>
      <c r="E32" s="12"/>
      <c r="F32" s="52"/>
      <c r="G32" s="52"/>
      <c r="H32" s="13"/>
      <c r="I32" s="146" t="str">
        <f t="shared" ref="I32:I91" si="2">IF(COUNTIF(対象経費,B32),H32,"")</f>
        <v/>
      </c>
      <c r="J32" s="146" t="str">
        <f t="shared" ref="J32:J91" si="3">IF(COUNTIF(対象外経費,B32),H32,"")</f>
        <v/>
      </c>
      <c r="K32" s="150"/>
      <c r="L32" s="148"/>
      <c r="M32" s="137"/>
      <c r="N32" s="138"/>
      <c r="O32" s="138"/>
      <c r="P32" s="138"/>
      <c r="Q32" s="137"/>
      <c r="R32" s="137"/>
      <c r="S32" s="137"/>
      <c r="T32" s="137"/>
      <c r="U32" s="137"/>
      <c r="V32" s="137"/>
    </row>
    <row r="33" spans="1:22" ht="24" customHeight="1">
      <c r="A33" s="141">
        <v>29</v>
      </c>
      <c r="B33" s="46"/>
      <c r="C33" s="11"/>
      <c r="D33" s="12"/>
      <c r="E33" s="12"/>
      <c r="F33" s="52"/>
      <c r="G33" s="52"/>
      <c r="H33" s="13"/>
      <c r="I33" s="146" t="str">
        <f t="shared" si="2"/>
        <v/>
      </c>
      <c r="J33" s="146" t="str">
        <f t="shared" si="3"/>
        <v/>
      </c>
      <c r="K33" s="150"/>
      <c r="L33" s="148"/>
      <c r="M33" s="137"/>
      <c r="N33" s="138"/>
      <c r="O33" s="138"/>
      <c r="P33" s="138"/>
      <c r="Q33" s="137"/>
      <c r="R33" s="137"/>
      <c r="S33" s="137"/>
      <c r="T33" s="137"/>
      <c r="U33" s="137"/>
      <c r="V33" s="137"/>
    </row>
    <row r="34" spans="1:22" ht="24" customHeight="1">
      <c r="A34" s="141">
        <v>30</v>
      </c>
      <c r="B34" s="46"/>
      <c r="C34" s="11"/>
      <c r="D34" s="12"/>
      <c r="E34" s="12"/>
      <c r="F34" s="52"/>
      <c r="G34" s="52"/>
      <c r="H34" s="13"/>
      <c r="I34" s="146" t="str">
        <f t="shared" si="2"/>
        <v/>
      </c>
      <c r="J34" s="146" t="str">
        <f t="shared" si="3"/>
        <v/>
      </c>
      <c r="K34" s="150"/>
      <c r="L34" s="148"/>
      <c r="M34" s="137"/>
      <c r="N34" s="138"/>
      <c r="O34" s="138"/>
      <c r="P34" s="138"/>
      <c r="Q34" s="137"/>
      <c r="R34" s="137"/>
      <c r="S34" s="137"/>
      <c r="T34" s="137"/>
      <c r="U34" s="137"/>
      <c r="V34" s="137"/>
    </row>
    <row r="35" spans="1:22" ht="24" customHeight="1">
      <c r="A35" s="141">
        <v>31</v>
      </c>
      <c r="B35" s="46"/>
      <c r="C35" s="11"/>
      <c r="D35" s="12"/>
      <c r="E35" s="12"/>
      <c r="F35" s="52"/>
      <c r="G35" s="52"/>
      <c r="H35" s="13"/>
      <c r="I35" s="146" t="str">
        <f t="shared" si="2"/>
        <v/>
      </c>
      <c r="J35" s="146" t="str">
        <f t="shared" si="3"/>
        <v/>
      </c>
      <c r="K35" s="150"/>
      <c r="L35" s="148"/>
      <c r="M35" s="137"/>
      <c r="N35" s="138"/>
      <c r="O35" s="138"/>
      <c r="P35" s="138"/>
      <c r="Q35" s="137"/>
      <c r="R35" s="137"/>
      <c r="S35" s="137"/>
      <c r="T35" s="137"/>
      <c r="U35" s="137"/>
      <c r="V35" s="137"/>
    </row>
    <row r="36" spans="1:22" ht="24" customHeight="1">
      <c r="A36" s="141">
        <v>32</v>
      </c>
      <c r="B36" s="46"/>
      <c r="C36" s="11"/>
      <c r="D36" s="12"/>
      <c r="E36" s="12"/>
      <c r="F36" s="52"/>
      <c r="G36" s="52"/>
      <c r="H36" s="13"/>
      <c r="I36" s="146" t="str">
        <f t="shared" si="2"/>
        <v/>
      </c>
      <c r="J36" s="146" t="str">
        <f t="shared" si="3"/>
        <v/>
      </c>
      <c r="K36" s="150"/>
      <c r="L36" s="148"/>
      <c r="M36" s="137"/>
      <c r="N36" s="138"/>
      <c r="O36" s="138"/>
      <c r="P36" s="138"/>
      <c r="Q36" s="137"/>
      <c r="R36" s="137"/>
      <c r="S36" s="137"/>
      <c r="T36" s="137"/>
      <c r="U36" s="137"/>
      <c r="V36" s="137"/>
    </row>
    <row r="37" spans="1:22" ht="24" customHeight="1">
      <c r="A37" s="141">
        <v>33</v>
      </c>
      <c r="B37" s="46"/>
      <c r="C37" s="11"/>
      <c r="D37" s="12"/>
      <c r="E37" s="12"/>
      <c r="F37" s="52"/>
      <c r="G37" s="52"/>
      <c r="H37" s="13"/>
      <c r="I37" s="146" t="str">
        <f t="shared" si="2"/>
        <v/>
      </c>
      <c r="J37" s="146" t="str">
        <f t="shared" si="3"/>
        <v/>
      </c>
      <c r="K37" s="150"/>
      <c r="L37" s="148"/>
      <c r="M37" s="137"/>
      <c r="N37" s="138"/>
      <c r="O37" s="138"/>
      <c r="P37" s="138"/>
      <c r="Q37" s="137"/>
      <c r="R37" s="137"/>
      <c r="S37" s="137"/>
      <c r="T37" s="137"/>
      <c r="U37" s="137"/>
      <c r="V37" s="137"/>
    </row>
    <row r="38" spans="1:22" ht="24" customHeight="1">
      <c r="A38" s="141">
        <v>34</v>
      </c>
      <c r="B38" s="46"/>
      <c r="C38" s="11"/>
      <c r="D38" s="12"/>
      <c r="E38" s="12"/>
      <c r="F38" s="52"/>
      <c r="G38" s="52"/>
      <c r="H38" s="13"/>
      <c r="I38" s="146" t="str">
        <f t="shared" si="2"/>
        <v/>
      </c>
      <c r="J38" s="146" t="str">
        <f t="shared" si="3"/>
        <v/>
      </c>
      <c r="K38" s="150"/>
      <c r="L38" s="148"/>
      <c r="M38" s="137"/>
      <c r="N38" s="138"/>
      <c r="O38" s="138"/>
      <c r="P38" s="138"/>
      <c r="Q38" s="137"/>
      <c r="R38" s="137"/>
      <c r="S38" s="137"/>
      <c r="T38" s="137"/>
      <c r="U38" s="137"/>
      <c r="V38" s="137"/>
    </row>
    <row r="39" spans="1:22" ht="24" customHeight="1">
      <c r="A39" s="141">
        <v>35</v>
      </c>
      <c r="B39" s="46"/>
      <c r="C39" s="11"/>
      <c r="D39" s="12"/>
      <c r="E39" s="12"/>
      <c r="F39" s="52"/>
      <c r="G39" s="52"/>
      <c r="H39" s="13"/>
      <c r="I39" s="146" t="str">
        <f t="shared" si="2"/>
        <v/>
      </c>
      <c r="J39" s="146" t="str">
        <f t="shared" si="3"/>
        <v/>
      </c>
      <c r="K39" s="150"/>
      <c r="L39" s="148"/>
      <c r="M39" s="137"/>
      <c r="N39" s="138"/>
      <c r="O39" s="138"/>
      <c r="P39" s="138"/>
      <c r="Q39" s="137"/>
      <c r="R39" s="137"/>
      <c r="S39" s="137"/>
      <c r="T39" s="137"/>
      <c r="U39" s="137"/>
      <c r="V39" s="137"/>
    </row>
    <row r="40" spans="1:22" ht="24" customHeight="1">
      <c r="A40" s="141">
        <v>36</v>
      </c>
      <c r="B40" s="46"/>
      <c r="C40" s="11"/>
      <c r="D40" s="12"/>
      <c r="E40" s="12"/>
      <c r="F40" s="52"/>
      <c r="G40" s="52"/>
      <c r="H40" s="13"/>
      <c r="I40" s="146" t="str">
        <f t="shared" si="2"/>
        <v/>
      </c>
      <c r="J40" s="146" t="str">
        <f t="shared" si="3"/>
        <v/>
      </c>
      <c r="K40" s="150"/>
      <c r="L40" s="148"/>
      <c r="M40" s="137"/>
      <c r="N40" s="138"/>
      <c r="O40" s="138"/>
      <c r="P40" s="138"/>
      <c r="Q40" s="137"/>
      <c r="R40" s="137"/>
      <c r="S40" s="137"/>
      <c r="T40" s="137"/>
      <c r="U40" s="137"/>
      <c r="V40" s="137"/>
    </row>
    <row r="41" spans="1:22" ht="24" customHeight="1">
      <c r="A41" s="141">
        <v>37</v>
      </c>
      <c r="B41" s="46"/>
      <c r="C41" s="11"/>
      <c r="D41" s="12"/>
      <c r="E41" s="12"/>
      <c r="F41" s="52"/>
      <c r="G41" s="52"/>
      <c r="H41" s="13"/>
      <c r="I41" s="146" t="str">
        <f t="shared" si="2"/>
        <v/>
      </c>
      <c r="J41" s="146" t="str">
        <f t="shared" si="3"/>
        <v/>
      </c>
      <c r="K41" s="150"/>
      <c r="L41" s="148"/>
      <c r="M41" s="137"/>
      <c r="N41" s="138"/>
      <c r="O41" s="138"/>
      <c r="P41" s="138"/>
      <c r="Q41" s="137"/>
      <c r="R41" s="137"/>
      <c r="S41" s="137"/>
      <c r="T41" s="137"/>
      <c r="U41" s="137"/>
      <c r="V41" s="137"/>
    </row>
    <row r="42" spans="1:22" ht="24" customHeight="1">
      <c r="A42" s="141">
        <v>38</v>
      </c>
      <c r="B42" s="46"/>
      <c r="C42" s="11"/>
      <c r="D42" s="12"/>
      <c r="E42" s="12"/>
      <c r="F42" s="52"/>
      <c r="G42" s="52"/>
      <c r="H42" s="13"/>
      <c r="I42" s="146" t="str">
        <f t="shared" si="2"/>
        <v/>
      </c>
      <c r="J42" s="146" t="str">
        <f t="shared" si="3"/>
        <v/>
      </c>
      <c r="K42" s="150"/>
      <c r="L42" s="148"/>
      <c r="M42" s="137"/>
      <c r="N42" s="138"/>
      <c r="O42" s="138"/>
      <c r="P42" s="138"/>
      <c r="Q42" s="137"/>
      <c r="R42" s="137"/>
      <c r="S42" s="137"/>
      <c r="T42" s="137"/>
      <c r="U42" s="137"/>
      <c r="V42" s="137"/>
    </row>
    <row r="43" spans="1:22" ht="24" customHeight="1">
      <c r="A43" s="141">
        <v>39</v>
      </c>
      <c r="B43" s="46"/>
      <c r="C43" s="11"/>
      <c r="D43" s="12"/>
      <c r="E43" s="12"/>
      <c r="F43" s="52"/>
      <c r="G43" s="52"/>
      <c r="H43" s="13"/>
      <c r="I43" s="146" t="str">
        <f t="shared" si="2"/>
        <v/>
      </c>
      <c r="J43" s="146" t="str">
        <f t="shared" si="3"/>
        <v/>
      </c>
      <c r="K43" s="150"/>
      <c r="L43" s="148"/>
      <c r="M43" s="137"/>
      <c r="N43" s="138"/>
      <c r="O43" s="138"/>
      <c r="P43" s="138"/>
      <c r="Q43" s="137"/>
      <c r="R43" s="137"/>
      <c r="S43" s="137"/>
      <c r="T43" s="137"/>
      <c r="U43" s="137"/>
      <c r="V43" s="137"/>
    </row>
    <row r="44" spans="1:22" ht="24" customHeight="1">
      <c r="A44" s="141">
        <v>40</v>
      </c>
      <c r="B44" s="46"/>
      <c r="C44" s="11"/>
      <c r="D44" s="12"/>
      <c r="E44" s="12"/>
      <c r="F44" s="52"/>
      <c r="G44" s="52"/>
      <c r="H44" s="13"/>
      <c r="I44" s="146" t="str">
        <f t="shared" si="2"/>
        <v/>
      </c>
      <c r="J44" s="146" t="str">
        <f t="shared" si="3"/>
        <v/>
      </c>
      <c r="K44" s="150"/>
      <c r="L44" s="148"/>
      <c r="M44" s="137"/>
      <c r="N44" s="138"/>
      <c r="O44" s="138"/>
      <c r="P44" s="138"/>
      <c r="Q44" s="137"/>
      <c r="R44" s="137"/>
      <c r="S44" s="137"/>
      <c r="T44" s="137"/>
      <c r="U44" s="137"/>
      <c r="V44" s="137"/>
    </row>
    <row r="45" spans="1:22" ht="24" customHeight="1">
      <c r="A45" s="141">
        <v>41</v>
      </c>
      <c r="B45" s="46"/>
      <c r="C45" s="11"/>
      <c r="D45" s="12"/>
      <c r="E45" s="12"/>
      <c r="F45" s="52"/>
      <c r="G45" s="52"/>
      <c r="H45" s="13"/>
      <c r="I45" s="146" t="str">
        <f t="shared" si="2"/>
        <v/>
      </c>
      <c r="J45" s="146" t="str">
        <f t="shared" si="3"/>
        <v/>
      </c>
      <c r="K45" s="150"/>
      <c r="L45" s="148"/>
      <c r="M45" s="137"/>
      <c r="N45" s="138"/>
      <c r="O45" s="138"/>
      <c r="P45" s="138"/>
      <c r="Q45" s="137"/>
      <c r="R45" s="137"/>
      <c r="S45" s="137"/>
      <c r="T45" s="137"/>
      <c r="U45" s="137"/>
      <c r="V45" s="137"/>
    </row>
    <row r="46" spans="1:22" ht="24" customHeight="1">
      <c r="A46" s="141">
        <v>42</v>
      </c>
      <c r="B46" s="46"/>
      <c r="C46" s="11"/>
      <c r="D46" s="12"/>
      <c r="E46" s="12"/>
      <c r="F46" s="52"/>
      <c r="G46" s="52"/>
      <c r="H46" s="13"/>
      <c r="I46" s="146" t="str">
        <f t="shared" si="2"/>
        <v/>
      </c>
      <c r="J46" s="146" t="str">
        <f t="shared" si="3"/>
        <v/>
      </c>
      <c r="K46" s="150"/>
      <c r="L46" s="148"/>
      <c r="M46" s="137"/>
      <c r="N46" s="138"/>
      <c r="O46" s="138"/>
      <c r="P46" s="138"/>
      <c r="Q46" s="137"/>
      <c r="R46" s="137"/>
      <c r="S46" s="137"/>
      <c r="T46" s="137"/>
      <c r="U46" s="137"/>
      <c r="V46" s="137"/>
    </row>
    <row r="47" spans="1:22" ht="24" customHeight="1">
      <c r="A47" s="141">
        <v>43</v>
      </c>
      <c r="B47" s="46"/>
      <c r="C47" s="11"/>
      <c r="D47" s="12"/>
      <c r="E47" s="12"/>
      <c r="F47" s="52"/>
      <c r="G47" s="52"/>
      <c r="H47" s="13"/>
      <c r="I47" s="146" t="str">
        <f t="shared" si="2"/>
        <v/>
      </c>
      <c r="J47" s="146" t="str">
        <f t="shared" si="3"/>
        <v/>
      </c>
      <c r="K47" s="150"/>
      <c r="L47" s="148"/>
      <c r="M47" s="137"/>
      <c r="N47" s="138"/>
      <c r="O47" s="138"/>
      <c r="P47" s="138"/>
      <c r="Q47" s="137"/>
      <c r="R47" s="137"/>
      <c r="S47" s="137"/>
      <c r="T47" s="137"/>
      <c r="U47" s="137"/>
      <c r="V47" s="137"/>
    </row>
    <row r="48" spans="1:22" ht="24" customHeight="1">
      <c r="A48" s="141">
        <v>44</v>
      </c>
      <c r="B48" s="46"/>
      <c r="C48" s="11"/>
      <c r="D48" s="12"/>
      <c r="E48" s="12"/>
      <c r="F48" s="52"/>
      <c r="G48" s="52"/>
      <c r="H48" s="13"/>
      <c r="I48" s="146" t="str">
        <f t="shared" si="2"/>
        <v/>
      </c>
      <c r="J48" s="146" t="str">
        <f t="shared" si="3"/>
        <v/>
      </c>
      <c r="K48" s="150"/>
      <c r="L48" s="148"/>
      <c r="M48" s="137"/>
      <c r="N48" s="138"/>
      <c r="O48" s="138"/>
      <c r="P48" s="138"/>
      <c r="Q48" s="137"/>
      <c r="R48" s="137"/>
      <c r="S48" s="137"/>
      <c r="T48" s="137"/>
      <c r="U48" s="137"/>
      <c r="V48" s="137"/>
    </row>
    <row r="49" spans="1:22" ht="24" customHeight="1">
      <c r="A49" s="141">
        <v>45</v>
      </c>
      <c r="B49" s="46"/>
      <c r="C49" s="11"/>
      <c r="D49" s="12"/>
      <c r="E49" s="12"/>
      <c r="F49" s="52"/>
      <c r="G49" s="52"/>
      <c r="H49" s="13"/>
      <c r="I49" s="146" t="str">
        <f t="shared" si="2"/>
        <v/>
      </c>
      <c r="J49" s="146" t="str">
        <f t="shared" si="3"/>
        <v/>
      </c>
      <c r="K49" s="150"/>
      <c r="L49" s="148"/>
      <c r="M49" s="137"/>
      <c r="N49" s="138"/>
      <c r="O49" s="138"/>
      <c r="P49" s="138"/>
      <c r="Q49" s="137"/>
      <c r="R49" s="137"/>
      <c r="S49" s="137"/>
      <c r="T49" s="137"/>
      <c r="U49" s="137"/>
      <c r="V49" s="137"/>
    </row>
    <row r="50" spans="1:22" ht="24" customHeight="1">
      <c r="A50" s="141">
        <v>46</v>
      </c>
      <c r="B50" s="46"/>
      <c r="C50" s="11"/>
      <c r="D50" s="12"/>
      <c r="E50" s="12"/>
      <c r="F50" s="52"/>
      <c r="G50" s="52"/>
      <c r="H50" s="13"/>
      <c r="I50" s="146" t="str">
        <f t="shared" si="2"/>
        <v/>
      </c>
      <c r="J50" s="146" t="str">
        <f t="shared" si="3"/>
        <v/>
      </c>
      <c r="K50" s="150"/>
      <c r="L50" s="148"/>
      <c r="M50" s="137"/>
      <c r="N50" s="138"/>
      <c r="O50" s="138"/>
      <c r="P50" s="138"/>
      <c r="Q50" s="137"/>
      <c r="R50" s="137"/>
      <c r="S50" s="137"/>
      <c r="T50" s="137"/>
      <c r="U50" s="137"/>
      <c r="V50" s="137"/>
    </row>
    <row r="51" spans="1:22" ht="24" customHeight="1">
      <c r="A51" s="141">
        <v>47</v>
      </c>
      <c r="B51" s="46"/>
      <c r="C51" s="11"/>
      <c r="D51" s="12"/>
      <c r="E51" s="12"/>
      <c r="F51" s="52"/>
      <c r="G51" s="52"/>
      <c r="H51" s="13"/>
      <c r="I51" s="146" t="str">
        <f t="shared" si="2"/>
        <v/>
      </c>
      <c r="J51" s="146" t="str">
        <f t="shared" si="3"/>
        <v/>
      </c>
      <c r="K51" s="150"/>
      <c r="L51" s="148"/>
      <c r="M51" s="137"/>
      <c r="N51" s="138"/>
      <c r="O51" s="138"/>
      <c r="P51" s="138"/>
      <c r="Q51" s="137"/>
      <c r="R51" s="137"/>
      <c r="S51" s="137"/>
      <c r="T51" s="137"/>
      <c r="U51" s="137"/>
      <c r="V51" s="137"/>
    </row>
    <row r="52" spans="1:22" ht="24" customHeight="1">
      <c r="A52" s="141">
        <v>48</v>
      </c>
      <c r="B52" s="46"/>
      <c r="C52" s="11"/>
      <c r="D52" s="12"/>
      <c r="E52" s="12"/>
      <c r="F52" s="52"/>
      <c r="G52" s="52"/>
      <c r="H52" s="13"/>
      <c r="I52" s="146" t="str">
        <f t="shared" si="2"/>
        <v/>
      </c>
      <c r="J52" s="146" t="str">
        <f t="shared" si="3"/>
        <v/>
      </c>
      <c r="K52" s="150"/>
      <c r="L52" s="148"/>
      <c r="M52" s="137"/>
      <c r="N52" s="138"/>
      <c r="O52" s="138"/>
      <c r="P52" s="138"/>
      <c r="Q52" s="137"/>
      <c r="R52" s="137"/>
      <c r="S52" s="137"/>
      <c r="T52" s="137"/>
      <c r="U52" s="137"/>
      <c r="V52" s="137"/>
    </row>
    <row r="53" spans="1:22" ht="24" customHeight="1">
      <c r="A53" s="141">
        <v>49</v>
      </c>
      <c r="B53" s="46"/>
      <c r="C53" s="11"/>
      <c r="D53" s="12"/>
      <c r="E53" s="12"/>
      <c r="F53" s="52"/>
      <c r="G53" s="52"/>
      <c r="H53" s="13"/>
      <c r="I53" s="146" t="str">
        <f t="shared" si="2"/>
        <v/>
      </c>
      <c r="J53" s="146" t="str">
        <f t="shared" si="3"/>
        <v/>
      </c>
      <c r="K53" s="150"/>
      <c r="L53" s="148"/>
      <c r="M53" s="137"/>
      <c r="N53" s="138"/>
      <c r="O53" s="138"/>
      <c r="P53" s="138"/>
      <c r="Q53" s="137"/>
      <c r="R53" s="137"/>
      <c r="S53" s="137"/>
      <c r="T53" s="137"/>
      <c r="U53" s="137"/>
      <c r="V53" s="137"/>
    </row>
    <row r="54" spans="1:22" ht="24" customHeight="1">
      <c r="A54" s="141">
        <v>50</v>
      </c>
      <c r="B54" s="46"/>
      <c r="C54" s="11"/>
      <c r="D54" s="12"/>
      <c r="E54" s="12"/>
      <c r="F54" s="52"/>
      <c r="G54" s="52"/>
      <c r="H54" s="13"/>
      <c r="I54" s="146" t="str">
        <f t="shared" si="2"/>
        <v/>
      </c>
      <c r="J54" s="146" t="str">
        <f t="shared" si="3"/>
        <v/>
      </c>
      <c r="K54" s="150"/>
      <c r="L54" s="148"/>
      <c r="M54" s="137"/>
      <c r="N54" s="138"/>
      <c r="O54" s="138"/>
      <c r="P54" s="138"/>
      <c r="Q54" s="137"/>
      <c r="R54" s="137"/>
      <c r="S54" s="137"/>
      <c r="T54" s="137"/>
      <c r="U54" s="137"/>
      <c r="V54" s="137"/>
    </row>
    <row r="55" spans="1:22" ht="24" customHeight="1">
      <c r="A55" s="141">
        <v>51</v>
      </c>
      <c r="B55" s="46"/>
      <c r="C55" s="11"/>
      <c r="D55" s="12"/>
      <c r="E55" s="12"/>
      <c r="F55" s="52"/>
      <c r="G55" s="52"/>
      <c r="H55" s="13"/>
      <c r="I55" s="146" t="str">
        <f t="shared" si="2"/>
        <v/>
      </c>
      <c r="J55" s="146" t="str">
        <f t="shared" si="3"/>
        <v/>
      </c>
      <c r="K55" s="150"/>
      <c r="L55" s="148"/>
      <c r="M55" s="137"/>
      <c r="N55" s="138"/>
      <c r="O55" s="138"/>
      <c r="P55" s="138"/>
      <c r="Q55" s="137"/>
      <c r="R55" s="137"/>
      <c r="S55" s="137"/>
      <c r="T55" s="137"/>
      <c r="U55" s="137"/>
      <c r="V55" s="137"/>
    </row>
    <row r="56" spans="1:22" ht="24" customHeight="1">
      <c r="A56" s="141">
        <v>52</v>
      </c>
      <c r="B56" s="46"/>
      <c r="C56" s="11"/>
      <c r="D56" s="12"/>
      <c r="E56" s="12"/>
      <c r="F56" s="52"/>
      <c r="G56" s="52"/>
      <c r="H56" s="13"/>
      <c r="I56" s="146" t="str">
        <f t="shared" si="2"/>
        <v/>
      </c>
      <c r="J56" s="146" t="str">
        <f t="shared" si="3"/>
        <v/>
      </c>
      <c r="K56" s="150"/>
      <c r="L56" s="148"/>
      <c r="M56" s="137"/>
      <c r="N56" s="138"/>
      <c r="O56" s="138"/>
      <c r="P56" s="138"/>
      <c r="Q56" s="137"/>
      <c r="R56" s="137"/>
      <c r="S56" s="137"/>
      <c r="T56" s="137"/>
      <c r="U56" s="137"/>
      <c r="V56" s="137"/>
    </row>
    <row r="57" spans="1:22" ht="24" customHeight="1">
      <c r="A57" s="141">
        <v>53</v>
      </c>
      <c r="B57" s="46"/>
      <c r="C57" s="11"/>
      <c r="D57" s="12"/>
      <c r="E57" s="12"/>
      <c r="F57" s="52"/>
      <c r="G57" s="52"/>
      <c r="H57" s="13"/>
      <c r="I57" s="146" t="str">
        <f t="shared" si="2"/>
        <v/>
      </c>
      <c r="J57" s="146" t="str">
        <f t="shared" si="3"/>
        <v/>
      </c>
      <c r="K57" s="150"/>
      <c r="L57" s="148"/>
      <c r="M57" s="137"/>
      <c r="N57" s="138"/>
      <c r="O57" s="138"/>
      <c r="P57" s="138"/>
      <c r="Q57" s="137"/>
      <c r="R57" s="137"/>
      <c r="S57" s="137"/>
      <c r="T57" s="137"/>
      <c r="U57" s="137"/>
      <c r="V57" s="137"/>
    </row>
    <row r="58" spans="1:22" ht="24" customHeight="1">
      <c r="A58" s="141">
        <v>54</v>
      </c>
      <c r="B58" s="46"/>
      <c r="C58" s="11"/>
      <c r="D58" s="12"/>
      <c r="E58" s="12"/>
      <c r="F58" s="52"/>
      <c r="G58" s="52"/>
      <c r="H58" s="13"/>
      <c r="I58" s="146" t="str">
        <f t="shared" si="2"/>
        <v/>
      </c>
      <c r="J58" s="146" t="str">
        <f t="shared" si="3"/>
        <v/>
      </c>
      <c r="K58" s="150"/>
      <c r="L58" s="148"/>
      <c r="M58" s="137"/>
      <c r="N58" s="138"/>
      <c r="O58" s="138"/>
      <c r="P58" s="138"/>
      <c r="Q58" s="137"/>
      <c r="R58" s="137"/>
      <c r="S58" s="137"/>
      <c r="T58" s="137"/>
      <c r="U58" s="137"/>
      <c r="V58" s="137"/>
    </row>
    <row r="59" spans="1:22" ht="24" customHeight="1">
      <c r="A59" s="141">
        <v>55</v>
      </c>
      <c r="B59" s="46"/>
      <c r="C59" s="11"/>
      <c r="D59" s="12"/>
      <c r="E59" s="12"/>
      <c r="F59" s="52"/>
      <c r="G59" s="52"/>
      <c r="H59" s="13"/>
      <c r="I59" s="146" t="str">
        <f t="shared" si="2"/>
        <v/>
      </c>
      <c r="J59" s="146" t="str">
        <f t="shared" si="3"/>
        <v/>
      </c>
      <c r="K59" s="150"/>
      <c r="L59" s="148"/>
      <c r="M59" s="137"/>
      <c r="N59" s="138"/>
      <c r="O59" s="138"/>
      <c r="P59" s="138"/>
      <c r="Q59" s="137"/>
      <c r="R59" s="137"/>
      <c r="S59" s="137"/>
      <c r="T59" s="137"/>
      <c r="U59" s="137"/>
      <c r="V59" s="137"/>
    </row>
    <row r="60" spans="1:22" ht="24" customHeight="1">
      <c r="A60" s="141">
        <v>56</v>
      </c>
      <c r="B60" s="46"/>
      <c r="C60" s="11"/>
      <c r="D60" s="12"/>
      <c r="E60" s="12"/>
      <c r="F60" s="52"/>
      <c r="G60" s="52"/>
      <c r="H60" s="13"/>
      <c r="I60" s="146" t="str">
        <f t="shared" si="2"/>
        <v/>
      </c>
      <c r="J60" s="146" t="str">
        <f t="shared" si="3"/>
        <v/>
      </c>
      <c r="K60" s="150"/>
      <c r="L60" s="148"/>
      <c r="M60" s="137"/>
      <c r="N60" s="138"/>
      <c r="O60" s="138"/>
      <c r="P60" s="138"/>
      <c r="Q60" s="137"/>
      <c r="R60" s="137"/>
      <c r="S60" s="137"/>
      <c r="T60" s="137"/>
      <c r="U60" s="137"/>
      <c r="V60" s="137"/>
    </row>
    <row r="61" spans="1:22" ht="24" customHeight="1">
      <c r="A61" s="141">
        <v>57</v>
      </c>
      <c r="B61" s="46"/>
      <c r="C61" s="11"/>
      <c r="D61" s="12"/>
      <c r="E61" s="12"/>
      <c r="F61" s="52"/>
      <c r="G61" s="52"/>
      <c r="H61" s="13"/>
      <c r="I61" s="146" t="str">
        <f t="shared" si="2"/>
        <v/>
      </c>
      <c r="J61" s="146" t="str">
        <f t="shared" si="3"/>
        <v/>
      </c>
      <c r="K61" s="150"/>
      <c r="L61" s="148"/>
      <c r="M61" s="137"/>
      <c r="N61" s="138"/>
      <c r="O61" s="138"/>
      <c r="P61" s="138"/>
      <c r="Q61" s="137"/>
      <c r="R61" s="137"/>
      <c r="S61" s="137"/>
      <c r="T61" s="137"/>
      <c r="U61" s="137"/>
      <c r="V61" s="137"/>
    </row>
    <row r="62" spans="1:22" ht="24" customHeight="1">
      <c r="A62" s="141">
        <v>58</v>
      </c>
      <c r="B62" s="46"/>
      <c r="C62" s="11"/>
      <c r="D62" s="12"/>
      <c r="E62" s="12"/>
      <c r="F62" s="52"/>
      <c r="G62" s="52"/>
      <c r="H62" s="13"/>
      <c r="I62" s="146" t="str">
        <f t="shared" si="2"/>
        <v/>
      </c>
      <c r="J62" s="146" t="str">
        <f t="shared" si="3"/>
        <v/>
      </c>
      <c r="K62" s="150"/>
      <c r="L62" s="148"/>
      <c r="M62" s="137"/>
      <c r="N62" s="138"/>
      <c r="O62" s="138"/>
      <c r="P62" s="138"/>
      <c r="Q62" s="137"/>
      <c r="R62" s="137"/>
      <c r="S62" s="137"/>
      <c r="T62" s="137"/>
      <c r="U62" s="137"/>
      <c r="V62" s="137"/>
    </row>
    <row r="63" spans="1:22" ht="24" customHeight="1">
      <c r="A63" s="141">
        <v>59</v>
      </c>
      <c r="B63" s="46"/>
      <c r="C63" s="11"/>
      <c r="D63" s="12"/>
      <c r="E63" s="12"/>
      <c r="F63" s="52"/>
      <c r="G63" s="52"/>
      <c r="H63" s="13"/>
      <c r="I63" s="146" t="str">
        <f t="shared" si="2"/>
        <v/>
      </c>
      <c r="J63" s="146" t="str">
        <f t="shared" si="3"/>
        <v/>
      </c>
      <c r="K63" s="150"/>
      <c r="L63" s="148"/>
      <c r="M63" s="137"/>
      <c r="N63" s="138"/>
      <c r="O63" s="138"/>
      <c r="P63" s="138"/>
      <c r="Q63" s="137"/>
      <c r="R63" s="137"/>
      <c r="S63" s="137"/>
      <c r="T63" s="137"/>
      <c r="U63" s="137"/>
      <c r="V63" s="137"/>
    </row>
    <row r="64" spans="1:22" ht="24" customHeight="1">
      <c r="A64" s="141">
        <v>60</v>
      </c>
      <c r="B64" s="46"/>
      <c r="C64" s="11"/>
      <c r="D64" s="12"/>
      <c r="E64" s="12"/>
      <c r="F64" s="52"/>
      <c r="G64" s="52"/>
      <c r="H64" s="13"/>
      <c r="I64" s="146" t="str">
        <f t="shared" si="2"/>
        <v/>
      </c>
      <c r="J64" s="146" t="str">
        <f t="shared" si="3"/>
        <v/>
      </c>
      <c r="K64" s="150"/>
      <c r="L64" s="148"/>
      <c r="M64" s="137"/>
      <c r="N64" s="138"/>
      <c r="O64" s="138"/>
      <c r="P64" s="138"/>
      <c r="Q64" s="137"/>
      <c r="R64" s="137"/>
      <c r="S64" s="137"/>
      <c r="T64" s="137"/>
      <c r="U64" s="137"/>
      <c r="V64" s="137"/>
    </row>
    <row r="65" spans="1:22" ht="24" customHeight="1">
      <c r="A65" s="141">
        <v>61</v>
      </c>
      <c r="B65" s="46"/>
      <c r="C65" s="11"/>
      <c r="D65" s="12"/>
      <c r="E65" s="12"/>
      <c r="F65" s="52"/>
      <c r="G65" s="52"/>
      <c r="H65" s="13"/>
      <c r="I65" s="146" t="str">
        <f t="shared" si="2"/>
        <v/>
      </c>
      <c r="J65" s="146" t="str">
        <f t="shared" si="3"/>
        <v/>
      </c>
      <c r="K65" s="150"/>
      <c r="L65" s="148"/>
      <c r="M65" s="137"/>
      <c r="N65" s="138"/>
      <c r="O65" s="138"/>
      <c r="P65" s="138"/>
      <c r="Q65" s="137"/>
      <c r="R65" s="137"/>
      <c r="S65" s="137"/>
      <c r="T65" s="137"/>
      <c r="U65" s="137"/>
      <c r="V65" s="137"/>
    </row>
    <row r="66" spans="1:22" ht="24" customHeight="1">
      <c r="A66" s="141">
        <v>62</v>
      </c>
      <c r="B66" s="46"/>
      <c r="C66" s="11"/>
      <c r="D66" s="12"/>
      <c r="E66" s="12"/>
      <c r="F66" s="52"/>
      <c r="G66" s="52"/>
      <c r="H66" s="13"/>
      <c r="I66" s="146" t="str">
        <f t="shared" si="2"/>
        <v/>
      </c>
      <c r="J66" s="146" t="str">
        <f t="shared" si="3"/>
        <v/>
      </c>
      <c r="K66" s="150"/>
      <c r="L66" s="148"/>
      <c r="M66" s="137"/>
      <c r="N66" s="138"/>
      <c r="O66" s="138"/>
      <c r="P66" s="138"/>
      <c r="Q66" s="137"/>
      <c r="R66" s="137"/>
      <c r="S66" s="137"/>
      <c r="T66" s="137"/>
      <c r="U66" s="137"/>
      <c r="V66" s="137"/>
    </row>
    <row r="67" spans="1:22" ht="24" customHeight="1">
      <c r="A67" s="141">
        <v>63</v>
      </c>
      <c r="B67" s="46"/>
      <c r="C67" s="11"/>
      <c r="D67" s="12"/>
      <c r="E67" s="12"/>
      <c r="F67" s="52"/>
      <c r="G67" s="52"/>
      <c r="H67" s="13"/>
      <c r="I67" s="146" t="str">
        <f t="shared" si="2"/>
        <v/>
      </c>
      <c r="J67" s="146" t="str">
        <f t="shared" si="3"/>
        <v/>
      </c>
      <c r="K67" s="150"/>
      <c r="L67" s="148"/>
      <c r="M67" s="137"/>
      <c r="N67" s="138"/>
      <c r="O67" s="138"/>
      <c r="P67" s="138"/>
      <c r="Q67" s="137"/>
      <c r="R67" s="137"/>
      <c r="S67" s="137"/>
      <c r="T67" s="137"/>
      <c r="U67" s="137"/>
      <c r="V67" s="137"/>
    </row>
    <row r="68" spans="1:22" ht="24" customHeight="1">
      <c r="A68" s="141">
        <v>64</v>
      </c>
      <c r="B68" s="46"/>
      <c r="C68" s="11"/>
      <c r="D68" s="12"/>
      <c r="E68" s="12"/>
      <c r="F68" s="52"/>
      <c r="G68" s="52"/>
      <c r="H68" s="13"/>
      <c r="I68" s="146" t="str">
        <f t="shared" si="2"/>
        <v/>
      </c>
      <c r="J68" s="146" t="str">
        <f t="shared" si="3"/>
        <v/>
      </c>
      <c r="K68" s="150"/>
      <c r="L68" s="148"/>
      <c r="M68" s="137"/>
      <c r="N68" s="138"/>
      <c r="O68" s="138"/>
      <c r="P68" s="138"/>
      <c r="Q68" s="137"/>
      <c r="R68" s="137"/>
      <c r="S68" s="137"/>
      <c r="T68" s="137"/>
      <c r="U68" s="137"/>
      <c r="V68" s="137"/>
    </row>
    <row r="69" spans="1:22" ht="24" customHeight="1">
      <c r="A69" s="141">
        <v>65</v>
      </c>
      <c r="B69" s="46"/>
      <c r="C69" s="11"/>
      <c r="D69" s="12"/>
      <c r="E69" s="12"/>
      <c r="F69" s="52"/>
      <c r="G69" s="52"/>
      <c r="H69" s="13"/>
      <c r="I69" s="146" t="str">
        <f t="shared" si="2"/>
        <v/>
      </c>
      <c r="J69" s="146" t="str">
        <f t="shared" si="3"/>
        <v/>
      </c>
      <c r="K69" s="150"/>
      <c r="L69" s="148"/>
      <c r="M69" s="137"/>
      <c r="N69" s="138"/>
      <c r="O69" s="138"/>
      <c r="P69" s="138"/>
      <c r="Q69" s="137"/>
      <c r="R69" s="137"/>
      <c r="S69" s="137"/>
      <c r="T69" s="137"/>
      <c r="U69" s="137"/>
      <c r="V69" s="137"/>
    </row>
    <row r="70" spans="1:22" ht="24" customHeight="1">
      <c r="A70" s="141">
        <v>66</v>
      </c>
      <c r="B70" s="46"/>
      <c r="C70" s="11"/>
      <c r="D70" s="12"/>
      <c r="E70" s="12"/>
      <c r="F70" s="52"/>
      <c r="G70" s="52"/>
      <c r="H70" s="13"/>
      <c r="I70" s="146" t="str">
        <f t="shared" si="2"/>
        <v/>
      </c>
      <c r="J70" s="146" t="str">
        <f t="shared" si="3"/>
        <v/>
      </c>
      <c r="K70" s="150"/>
      <c r="L70" s="148"/>
      <c r="M70" s="137"/>
      <c r="N70" s="138"/>
      <c r="O70" s="138"/>
      <c r="P70" s="138"/>
      <c r="Q70" s="137"/>
      <c r="R70" s="137"/>
      <c r="S70" s="137"/>
      <c r="T70" s="137"/>
      <c r="U70" s="137"/>
      <c r="V70" s="137"/>
    </row>
    <row r="71" spans="1:22" ht="24" customHeight="1">
      <c r="A71" s="141">
        <v>67</v>
      </c>
      <c r="B71" s="46"/>
      <c r="C71" s="11"/>
      <c r="D71" s="12"/>
      <c r="E71" s="12"/>
      <c r="F71" s="52"/>
      <c r="G71" s="52"/>
      <c r="H71" s="13"/>
      <c r="I71" s="146" t="str">
        <f t="shared" si="2"/>
        <v/>
      </c>
      <c r="J71" s="146" t="str">
        <f t="shared" si="3"/>
        <v/>
      </c>
      <c r="K71" s="150"/>
      <c r="L71" s="148"/>
      <c r="M71" s="137"/>
      <c r="N71" s="138"/>
      <c r="O71" s="138"/>
      <c r="P71" s="138"/>
      <c r="Q71" s="137"/>
      <c r="R71" s="137"/>
      <c r="S71" s="137"/>
      <c r="T71" s="137"/>
      <c r="U71" s="137"/>
      <c r="V71" s="137"/>
    </row>
    <row r="72" spans="1:22" ht="24" customHeight="1">
      <c r="A72" s="141">
        <v>68</v>
      </c>
      <c r="B72" s="46"/>
      <c r="C72" s="11"/>
      <c r="D72" s="12"/>
      <c r="E72" s="12"/>
      <c r="F72" s="52"/>
      <c r="G72" s="52"/>
      <c r="H72" s="13"/>
      <c r="I72" s="146" t="str">
        <f t="shared" si="2"/>
        <v/>
      </c>
      <c r="J72" s="146" t="str">
        <f t="shared" si="3"/>
        <v/>
      </c>
      <c r="K72" s="150"/>
      <c r="L72" s="148"/>
      <c r="M72" s="137"/>
      <c r="N72" s="138"/>
      <c r="O72" s="138"/>
      <c r="P72" s="138"/>
      <c r="Q72" s="137"/>
      <c r="R72" s="137"/>
      <c r="S72" s="137"/>
      <c r="T72" s="137"/>
      <c r="U72" s="137"/>
      <c r="V72" s="137"/>
    </row>
    <row r="73" spans="1:22" ht="24" customHeight="1">
      <c r="A73" s="141">
        <v>69</v>
      </c>
      <c r="B73" s="46"/>
      <c r="C73" s="11"/>
      <c r="D73" s="12"/>
      <c r="E73" s="12"/>
      <c r="F73" s="52"/>
      <c r="G73" s="52"/>
      <c r="H73" s="13"/>
      <c r="I73" s="146" t="str">
        <f t="shared" si="2"/>
        <v/>
      </c>
      <c r="J73" s="146" t="str">
        <f t="shared" si="3"/>
        <v/>
      </c>
      <c r="K73" s="150"/>
      <c r="L73" s="148"/>
      <c r="M73" s="137"/>
      <c r="N73" s="138"/>
      <c r="O73" s="138"/>
      <c r="P73" s="138"/>
      <c r="Q73" s="137"/>
      <c r="R73" s="137"/>
      <c r="S73" s="137"/>
      <c r="T73" s="137"/>
      <c r="U73" s="137"/>
      <c r="V73" s="137"/>
    </row>
    <row r="74" spans="1:22" ht="24" customHeight="1">
      <c r="A74" s="141">
        <v>70</v>
      </c>
      <c r="B74" s="46"/>
      <c r="C74" s="11"/>
      <c r="D74" s="12"/>
      <c r="E74" s="12"/>
      <c r="F74" s="52"/>
      <c r="G74" s="52"/>
      <c r="H74" s="13"/>
      <c r="I74" s="146" t="str">
        <f t="shared" si="2"/>
        <v/>
      </c>
      <c r="J74" s="146" t="str">
        <f t="shared" si="3"/>
        <v/>
      </c>
      <c r="K74" s="150"/>
      <c r="L74" s="148"/>
      <c r="M74" s="137"/>
      <c r="N74" s="138"/>
      <c r="O74" s="138"/>
      <c r="P74" s="138"/>
      <c r="Q74" s="137"/>
      <c r="R74" s="137"/>
      <c r="S74" s="137"/>
      <c r="T74" s="137"/>
      <c r="U74" s="137"/>
      <c r="V74" s="137"/>
    </row>
    <row r="75" spans="1:22" ht="24" customHeight="1">
      <c r="A75" s="141">
        <v>71</v>
      </c>
      <c r="B75" s="46"/>
      <c r="C75" s="11"/>
      <c r="D75" s="12"/>
      <c r="E75" s="12"/>
      <c r="F75" s="52"/>
      <c r="G75" s="52"/>
      <c r="H75" s="13"/>
      <c r="I75" s="146" t="str">
        <f t="shared" si="2"/>
        <v/>
      </c>
      <c r="J75" s="146" t="str">
        <f t="shared" si="3"/>
        <v/>
      </c>
      <c r="K75" s="150"/>
      <c r="L75" s="148"/>
      <c r="M75" s="137"/>
      <c r="N75" s="138"/>
      <c r="O75" s="138"/>
      <c r="P75" s="138"/>
      <c r="Q75" s="137"/>
      <c r="R75" s="137"/>
      <c r="S75" s="137"/>
      <c r="T75" s="137"/>
      <c r="U75" s="137"/>
      <c r="V75" s="137"/>
    </row>
    <row r="76" spans="1:22" ht="24" customHeight="1">
      <c r="A76" s="141">
        <v>72</v>
      </c>
      <c r="B76" s="46"/>
      <c r="C76" s="11"/>
      <c r="D76" s="12"/>
      <c r="E76" s="12"/>
      <c r="F76" s="52"/>
      <c r="G76" s="52"/>
      <c r="H76" s="13"/>
      <c r="I76" s="146" t="str">
        <f t="shared" si="2"/>
        <v/>
      </c>
      <c r="J76" s="146" t="str">
        <f t="shared" si="3"/>
        <v/>
      </c>
      <c r="K76" s="150"/>
      <c r="L76" s="148"/>
      <c r="M76" s="137"/>
      <c r="N76" s="138"/>
      <c r="O76" s="138"/>
      <c r="P76" s="138"/>
      <c r="Q76" s="137"/>
      <c r="R76" s="137"/>
      <c r="S76" s="137"/>
      <c r="T76" s="137"/>
      <c r="U76" s="137"/>
      <c r="V76" s="137"/>
    </row>
    <row r="77" spans="1:22" ht="24" customHeight="1">
      <c r="A77" s="141">
        <v>73</v>
      </c>
      <c r="B77" s="46"/>
      <c r="C77" s="11"/>
      <c r="D77" s="12"/>
      <c r="E77" s="12"/>
      <c r="F77" s="52"/>
      <c r="G77" s="52"/>
      <c r="H77" s="13"/>
      <c r="I77" s="146" t="str">
        <f t="shared" si="2"/>
        <v/>
      </c>
      <c r="J77" s="146" t="str">
        <f t="shared" si="3"/>
        <v/>
      </c>
      <c r="K77" s="150"/>
      <c r="L77" s="148"/>
      <c r="M77" s="137"/>
      <c r="N77" s="138"/>
      <c r="O77" s="138"/>
      <c r="P77" s="138"/>
      <c r="Q77" s="137"/>
      <c r="R77" s="137"/>
      <c r="S77" s="137"/>
      <c r="T77" s="137"/>
      <c r="U77" s="137"/>
      <c r="V77" s="137"/>
    </row>
    <row r="78" spans="1:22" ht="24" customHeight="1">
      <c r="A78" s="141">
        <v>74</v>
      </c>
      <c r="B78" s="46"/>
      <c r="C78" s="11"/>
      <c r="D78" s="12"/>
      <c r="E78" s="12"/>
      <c r="F78" s="52"/>
      <c r="G78" s="52"/>
      <c r="H78" s="13"/>
      <c r="I78" s="146" t="str">
        <f t="shared" si="2"/>
        <v/>
      </c>
      <c r="J78" s="146" t="str">
        <f t="shared" si="3"/>
        <v/>
      </c>
      <c r="K78" s="150"/>
      <c r="L78" s="148"/>
      <c r="M78" s="137"/>
      <c r="N78" s="138"/>
      <c r="O78" s="138"/>
      <c r="P78" s="138"/>
      <c r="Q78" s="137"/>
      <c r="R78" s="137"/>
      <c r="S78" s="137"/>
      <c r="T78" s="137"/>
      <c r="U78" s="137"/>
      <c r="V78" s="137"/>
    </row>
    <row r="79" spans="1:22" ht="24" customHeight="1">
      <c r="A79" s="141">
        <v>75</v>
      </c>
      <c r="B79" s="46"/>
      <c r="C79" s="11"/>
      <c r="D79" s="12"/>
      <c r="E79" s="12"/>
      <c r="F79" s="52"/>
      <c r="G79" s="52"/>
      <c r="H79" s="13"/>
      <c r="I79" s="146" t="str">
        <f t="shared" si="2"/>
        <v/>
      </c>
      <c r="J79" s="146" t="str">
        <f t="shared" si="3"/>
        <v/>
      </c>
      <c r="K79" s="150"/>
      <c r="L79" s="148"/>
      <c r="M79" s="137"/>
      <c r="N79" s="138"/>
      <c r="O79" s="138"/>
      <c r="P79" s="138"/>
      <c r="Q79" s="137"/>
      <c r="R79" s="137"/>
      <c r="S79" s="137"/>
      <c r="T79" s="137"/>
      <c r="U79" s="137"/>
      <c r="V79" s="137"/>
    </row>
    <row r="80" spans="1:22" ht="24" customHeight="1">
      <c r="A80" s="141">
        <v>76</v>
      </c>
      <c r="B80" s="46"/>
      <c r="C80" s="11"/>
      <c r="D80" s="12"/>
      <c r="E80" s="12"/>
      <c r="F80" s="52"/>
      <c r="G80" s="52"/>
      <c r="H80" s="13"/>
      <c r="I80" s="146" t="str">
        <f t="shared" si="2"/>
        <v/>
      </c>
      <c r="J80" s="146" t="str">
        <f t="shared" si="3"/>
        <v/>
      </c>
      <c r="K80" s="150"/>
      <c r="L80" s="148"/>
      <c r="M80" s="137"/>
      <c r="N80" s="138"/>
      <c r="O80" s="138"/>
      <c r="P80" s="138"/>
      <c r="Q80" s="137"/>
      <c r="R80" s="137"/>
      <c r="S80" s="137"/>
      <c r="T80" s="137"/>
      <c r="U80" s="137"/>
      <c r="V80" s="137"/>
    </row>
    <row r="81" spans="1:22" ht="24" customHeight="1">
      <c r="A81" s="141">
        <v>77</v>
      </c>
      <c r="B81" s="46"/>
      <c r="C81" s="11"/>
      <c r="D81" s="12"/>
      <c r="E81" s="12"/>
      <c r="F81" s="52"/>
      <c r="G81" s="52"/>
      <c r="H81" s="13"/>
      <c r="I81" s="146" t="str">
        <f t="shared" si="2"/>
        <v/>
      </c>
      <c r="J81" s="146" t="str">
        <f t="shared" si="3"/>
        <v/>
      </c>
      <c r="K81" s="150"/>
      <c r="L81" s="148"/>
      <c r="M81" s="137"/>
      <c r="N81" s="138"/>
      <c r="O81" s="138"/>
      <c r="P81" s="138"/>
      <c r="Q81" s="137"/>
      <c r="R81" s="137"/>
      <c r="S81" s="137"/>
      <c r="T81" s="137"/>
      <c r="U81" s="137"/>
      <c r="V81" s="137"/>
    </row>
    <row r="82" spans="1:22" ht="24" customHeight="1">
      <c r="A82" s="141">
        <v>78</v>
      </c>
      <c r="B82" s="46"/>
      <c r="C82" s="11"/>
      <c r="D82" s="12"/>
      <c r="E82" s="12"/>
      <c r="F82" s="52"/>
      <c r="G82" s="52"/>
      <c r="H82" s="13"/>
      <c r="I82" s="146" t="str">
        <f t="shared" si="2"/>
        <v/>
      </c>
      <c r="J82" s="146" t="str">
        <f t="shared" si="3"/>
        <v/>
      </c>
      <c r="K82" s="150"/>
      <c r="L82" s="148"/>
      <c r="M82" s="137"/>
      <c r="N82" s="138"/>
      <c r="O82" s="138"/>
      <c r="P82" s="138"/>
      <c r="Q82" s="137"/>
      <c r="R82" s="137"/>
      <c r="S82" s="137"/>
      <c r="T82" s="137"/>
      <c r="U82" s="137"/>
      <c r="V82" s="137"/>
    </row>
    <row r="83" spans="1:22" ht="24" customHeight="1">
      <c r="A83" s="141">
        <v>79</v>
      </c>
      <c r="B83" s="46"/>
      <c r="C83" s="11"/>
      <c r="D83" s="12"/>
      <c r="E83" s="12"/>
      <c r="F83" s="52"/>
      <c r="G83" s="52"/>
      <c r="H83" s="13"/>
      <c r="I83" s="146" t="str">
        <f t="shared" si="2"/>
        <v/>
      </c>
      <c r="J83" s="146" t="str">
        <f t="shared" si="3"/>
        <v/>
      </c>
      <c r="K83" s="150"/>
      <c r="L83" s="148"/>
      <c r="M83" s="137"/>
      <c r="N83" s="138"/>
      <c r="O83" s="138"/>
      <c r="P83" s="138"/>
      <c r="Q83" s="137"/>
      <c r="R83" s="137"/>
      <c r="S83" s="137"/>
      <c r="T83" s="137"/>
      <c r="U83" s="137"/>
      <c r="V83" s="137"/>
    </row>
    <row r="84" spans="1:22" ht="24" customHeight="1">
      <c r="A84" s="141">
        <v>80</v>
      </c>
      <c r="B84" s="46"/>
      <c r="C84" s="11"/>
      <c r="D84" s="12"/>
      <c r="E84" s="12"/>
      <c r="F84" s="52"/>
      <c r="G84" s="52"/>
      <c r="H84" s="13"/>
      <c r="I84" s="146" t="str">
        <f t="shared" si="2"/>
        <v/>
      </c>
      <c r="J84" s="146" t="str">
        <f t="shared" si="3"/>
        <v/>
      </c>
      <c r="K84" s="150"/>
      <c r="L84" s="148"/>
      <c r="M84" s="137"/>
      <c r="N84" s="138"/>
      <c r="O84" s="138"/>
      <c r="P84" s="138"/>
      <c r="Q84" s="137"/>
      <c r="R84" s="137"/>
      <c r="S84" s="137"/>
      <c r="T84" s="137"/>
      <c r="U84" s="137"/>
      <c r="V84" s="137"/>
    </row>
    <row r="85" spans="1:22" ht="24" customHeight="1">
      <c r="A85" s="141">
        <v>81</v>
      </c>
      <c r="B85" s="46"/>
      <c r="C85" s="11"/>
      <c r="D85" s="12"/>
      <c r="E85" s="12"/>
      <c r="F85" s="52"/>
      <c r="G85" s="52"/>
      <c r="H85" s="13"/>
      <c r="I85" s="146" t="str">
        <f t="shared" si="2"/>
        <v/>
      </c>
      <c r="J85" s="146" t="str">
        <f t="shared" si="3"/>
        <v/>
      </c>
      <c r="K85" s="150"/>
      <c r="L85" s="148"/>
      <c r="M85" s="137"/>
      <c r="N85" s="138"/>
      <c r="O85" s="138"/>
      <c r="P85" s="138"/>
      <c r="Q85" s="137"/>
      <c r="R85" s="137"/>
      <c r="S85" s="137"/>
      <c r="T85" s="137"/>
      <c r="U85" s="137"/>
      <c r="V85" s="137"/>
    </row>
    <row r="86" spans="1:22" ht="24" customHeight="1">
      <c r="A86" s="141">
        <v>82</v>
      </c>
      <c r="B86" s="46"/>
      <c r="C86" s="11"/>
      <c r="D86" s="12"/>
      <c r="E86" s="12"/>
      <c r="F86" s="52"/>
      <c r="G86" s="52"/>
      <c r="H86" s="13"/>
      <c r="I86" s="146" t="str">
        <f t="shared" si="2"/>
        <v/>
      </c>
      <c r="J86" s="146" t="str">
        <f t="shared" si="3"/>
        <v/>
      </c>
      <c r="K86" s="150"/>
      <c r="L86" s="148"/>
      <c r="M86" s="137"/>
      <c r="N86" s="138"/>
      <c r="O86" s="138"/>
      <c r="P86" s="138"/>
      <c r="Q86" s="137"/>
      <c r="R86" s="137"/>
      <c r="S86" s="137"/>
      <c r="T86" s="137"/>
      <c r="U86" s="137"/>
      <c r="V86" s="137"/>
    </row>
    <row r="87" spans="1:22" ht="24" customHeight="1">
      <c r="A87" s="141">
        <v>83</v>
      </c>
      <c r="B87" s="46"/>
      <c r="C87" s="11"/>
      <c r="D87" s="12"/>
      <c r="E87" s="12"/>
      <c r="F87" s="52"/>
      <c r="G87" s="52"/>
      <c r="H87" s="13"/>
      <c r="I87" s="146" t="str">
        <f t="shared" si="2"/>
        <v/>
      </c>
      <c r="J87" s="146" t="str">
        <f t="shared" si="3"/>
        <v/>
      </c>
      <c r="K87" s="150"/>
      <c r="L87" s="148"/>
      <c r="M87" s="137"/>
      <c r="N87" s="138"/>
      <c r="O87" s="138"/>
      <c r="P87" s="138"/>
      <c r="Q87" s="137"/>
      <c r="R87" s="137"/>
      <c r="S87" s="137"/>
      <c r="T87" s="137"/>
      <c r="U87" s="137"/>
      <c r="V87" s="137"/>
    </row>
    <row r="88" spans="1:22" ht="24" customHeight="1">
      <c r="A88" s="141">
        <v>84</v>
      </c>
      <c r="B88" s="46"/>
      <c r="C88" s="11"/>
      <c r="D88" s="12"/>
      <c r="E88" s="12"/>
      <c r="F88" s="52"/>
      <c r="G88" s="52"/>
      <c r="H88" s="13"/>
      <c r="I88" s="146" t="str">
        <f t="shared" si="2"/>
        <v/>
      </c>
      <c r="J88" s="146" t="str">
        <f t="shared" si="3"/>
        <v/>
      </c>
      <c r="K88" s="150"/>
      <c r="L88" s="148"/>
      <c r="M88" s="137"/>
      <c r="N88" s="138"/>
      <c r="O88" s="138"/>
      <c r="P88" s="138"/>
      <c r="Q88" s="137"/>
      <c r="R88" s="137"/>
      <c r="S88" s="137"/>
      <c r="T88" s="137"/>
      <c r="U88" s="137"/>
      <c r="V88" s="137"/>
    </row>
    <row r="89" spans="1:22" ht="24" customHeight="1">
      <c r="A89" s="141">
        <v>85</v>
      </c>
      <c r="B89" s="46"/>
      <c r="C89" s="11"/>
      <c r="D89" s="12"/>
      <c r="E89" s="12"/>
      <c r="F89" s="52"/>
      <c r="G89" s="52"/>
      <c r="H89" s="13"/>
      <c r="I89" s="146" t="str">
        <f t="shared" si="2"/>
        <v/>
      </c>
      <c r="J89" s="146" t="str">
        <f t="shared" si="3"/>
        <v/>
      </c>
      <c r="K89" s="150"/>
      <c r="L89" s="148"/>
      <c r="M89" s="137"/>
      <c r="N89" s="138"/>
      <c r="O89" s="138"/>
      <c r="P89" s="138"/>
      <c r="Q89" s="137"/>
      <c r="R89" s="137"/>
      <c r="S89" s="137"/>
      <c r="T89" s="137"/>
      <c r="U89" s="137"/>
      <c r="V89" s="137"/>
    </row>
    <row r="90" spans="1:22" ht="24" customHeight="1">
      <c r="A90" s="141">
        <v>86</v>
      </c>
      <c r="B90" s="46"/>
      <c r="C90" s="11"/>
      <c r="D90" s="12"/>
      <c r="E90" s="12"/>
      <c r="F90" s="52"/>
      <c r="G90" s="52"/>
      <c r="H90" s="13"/>
      <c r="I90" s="146" t="str">
        <f t="shared" si="2"/>
        <v/>
      </c>
      <c r="J90" s="146" t="str">
        <f t="shared" si="3"/>
        <v/>
      </c>
      <c r="K90" s="150"/>
      <c r="L90" s="148"/>
      <c r="M90" s="137"/>
      <c r="N90" s="138"/>
      <c r="O90" s="138"/>
      <c r="P90" s="138"/>
      <c r="Q90" s="137"/>
      <c r="R90" s="137"/>
      <c r="S90" s="137"/>
      <c r="T90" s="137"/>
      <c r="U90" s="137"/>
      <c r="V90" s="137"/>
    </row>
    <row r="91" spans="1:22" ht="24" customHeight="1">
      <c r="A91" s="141">
        <v>87</v>
      </c>
      <c r="B91" s="46"/>
      <c r="C91" s="11"/>
      <c r="D91" s="12"/>
      <c r="E91" s="12"/>
      <c r="F91" s="52"/>
      <c r="G91" s="52"/>
      <c r="H91" s="13"/>
      <c r="I91" s="146" t="str">
        <f t="shared" si="2"/>
        <v/>
      </c>
      <c r="J91" s="146" t="str">
        <f t="shared" si="3"/>
        <v/>
      </c>
      <c r="K91" s="150"/>
      <c r="L91" s="148"/>
      <c r="M91" s="137"/>
      <c r="N91" s="138"/>
      <c r="O91" s="138"/>
      <c r="P91" s="138"/>
      <c r="Q91" s="137"/>
      <c r="R91" s="137"/>
      <c r="S91" s="137"/>
      <c r="T91" s="137"/>
      <c r="U91" s="137"/>
      <c r="V91" s="137"/>
    </row>
    <row r="92" spans="1:22" ht="24" customHeight="1">
      <c r="A92" s="141">
        <v>88</v>
      </c>
      <c r="B92" s="46"/>
      <c r="C92" s="11"/>
      <c r="D92" s="12"/>
      <c r="E92" s="12"/>
      <c r="F92" s="52"/>
      <c r="G92" s="52"/>
      <c r="H92" s="13"/>
      <c r="I92" s="146" t="str">
        <f t="shared" ref="I92:I124" si="4">IF(COUNTIF(対象経費,B92),H92,"")</f>
        <v/>
      </c>
      <c r="J92" s="146" t="str">
        <f t="shared" ref="J92:J124" si="5">IF(COUNTIF(対象外経費,B92),H92,"")</f>
        <v/>
      </c>
      <c r="K92" s="150"/>
      <c r="L92" s="148"/>
      <c r="M92" s="137"/>
      <c r="N92" s="138"/>
      <c r="O92" s="138"/>
      <c r="P92" s="138"/>
      <c r="Q92" s="137"/>
      <c r="R92" s="137"/>
      <c r="S92" s="137"/>
      <c r="T92" s="137"/>
      <c r="U92" s="137"/>
      <c r="V92" s="137"/>
    </row>
    <row r="93" spans="1:22" ht="24" customHeight="1">
      <c r="A93" s="141">
        <v>89</v>
      </c>
      <c r="B93" s="46"/>
      <c r="C93" s="11"/>
      <c r="D93" s="12"/>
      <c r="E93" s="12"/>
      <c r="F93" s="52"/>
      <c r="G93" s="52"/>
      <c r="H93" s="13"/>
      <c r="I93" s="146" t="str">
        <f t="shared" si="4"/>
        <v/>
      </c>
      <c r="J93" s="146" t="str">
        <f t="shared" si="5"/>
        <v/>
      </c>
      <c r="K93" s="150"/>
      <c r="L93" s="148"/>
      <c r="M93" s="137"/>
      <c r="N93" s="138"/>
      <c r="O93" s="138"/>
      <c r="P93" s="138"/>
      <c r="Q93" s="137"/>
      <c r="R93" s="137"/>
      <c r="S93" s="137"/>
      <c r="T93" s="137"/>
      <c r="U93" s="137"/>
      <c r="V93" s="137"/>
    </row>
    <row r="94" spans="1:22" ht="24" customHeight="1">
      <c r="A94" s="141">
        <v>90</v>
      </c>
      <c r="B94" s="46"/>
      <c r="C94" s="11"/>
      <c r="D94" s="12"/>
      <c r="E94" s="12"/>
      <c r="F94" s="52"/>
      <c r="G94" s="52"/>
      <c r="H94" s="13"/>
      <c r="I94" s="146" t="str">
        <f t="shared" si="4"/>
        <v/>
      </c>
      <c r="J94" s="146" t="str">
        <f t="shared" si="5"/>
        <v/>
      </c>
      <c r="K94" s="150"/>
      <c r="L94" s="148"/>
      <c r="M94" s="137"/>
      <c r="N94" s="138"/>
      <c r="O94" s="138"/>
      <c r="P94" s="138"/>
      <c r="Q94" s="137"/>
      <c r="R94" s="137"/>
      <c r="S94" s="137"/>
      <c r="T94" s="137"/>
      <c r="U94" s="137"/>
      <c r="V94" s="137"/>
    </row>
    <row r="95" spans="1:22" ht="24" customHeight="1">
      <c r="A95" s="141">
        <v>91</v>
      </c>
      <c r="B95" s="46"/>
      <c r="C95" s="11"/>
      <c r="D95" s="12"/>
      <c r="E95" s="12"/>
      <c r="F95" s="52"/>
      <c r="G95" s="52"/>
      <c r="H95" s="13"/>
      <c r="I95" s="146" t="str">
        <f t="shared" si="4"/>
        <v/>
      </c>
      <c r="J95" s="146" t="str">
        <f t="shared" si="5"/>
        <v/>
      </c>
      <c r="K95" s="150"/>
      <c r="L95" s="148"/>
      <c r="M95" s="137"/>
      <c r="N95" s="138"/>
      <c r="O95" s="138"/>
      <c r="P95" s="138"/>
      <c r="Q95" s="137"/>
      <c r="R95" s="137"/>
      <c r="S95" s="137"/>
      <c r="T95" s="137"/>
      <c r="U95" s="137"/>
      <c r="V95" s="137"/>
    </row>
    <row r="96" spans="1:22" ht="24" customHeight="1">
      <c r="A96" s="141">
        <v>92</v>
      </c>
      <c r="B96" s="46"/>
      <c r="C96" s="11"/>
      <c r="D96" s="12"/>
      <c r="E96" s="12"/>
      <c r="F96" s="52"/>
      <c r="G96" s="52"/>
      <c r="H96" s="13"/>
      <c r="I96" s="146" t="str">
        <f t="shared" si="4"/>
        <v/>
      </c>
      <c r="J96" s="146" t="str">
        <f t="shared" si="5"/>
        <v/>
      </c>
      <c r="K96" s="150"/>
      <c r="L96" s="148"/>
      <c r="M96" s="137"/>
      <c r="N96" s="138"/>
      <c r="O96" s="138"/>
      <c r="P96" s="138"/>
      <c r="Q96" s="137"/>
      <c r="R96" s="137"/>
      <c r="S96" s="137"/>
      <c r="T96" s="137"/>
      <c r="U96" s="137"/>
      <c r="V96" s="137"/>
    </row>
    <row r="97" spans="1:22" ht="24" customHeight="1">
      <c r="A97" s="141">
        <v>93</v>
      </c>
      <c r="B97" s="46"/>
      <c r="C97" s="11"/>
      <c r="D97" s="12"/>
      <c r="E97" s="12"/>
      <c r="F97" s="52"/>
      <c r="G97" s="52"/>
      <c r="H97" s="13"/>
      <c r="I97" s="146" t="str">
        <f t="shared" si="4"/>
        <v/>
      </c>
      <c r="J97" s="146" t="str">
        <f t="shared" si="5"/>
        <v/>
      </c>
      <c r="K97" s="150"/>
      <c r="L97" s="148"/>
      <c r="M97" s="137"/>
      <c r="N97" s="138"/>
      <c r="O97" s="138"/>
      <c r="P97" s="138"/>
      <c r="Q97" s="137"/>
      <c r="R97" s="137"/>
      <c r="S97" s="137"/>
      <c r="T97" s="137"/>
      <c r="U97" s="137"/>
      <c r="V97" s="137"/>
    </row>
    <row r="98" spans="1:22" ht="24" customHeight="1">
      <c r="A98" s="141">
        <v>94</v>
      </c>
      <c r="B98" s="46"/>
      <c r="C98" s="11"/>
      <c r="D98" s="12"/>
      <c r="E98" s="12"/>
      <c r="F98" s="52"/>
      <c r="G98" s="52"/>
      <c r="H98" s="13"/>
      <c r="I98" s="146" t="str">
        <f t="shared" si="4"/>
        <v/>
      </c>
      <c r="J98" s="146" t="str">
        <f t="shared" si="5"/>
        <v/>
      </c>
      <c r="K98" s="150"/>
      <c r="L98" s="148"/>
      <c r="M98" s="137"/>
      <c r="N98" s="138"/>
      <c r="O98" s="138"/>
      <c r="P98" s="138"/>
      <c r="Q98" s="137"/>
      <c r="R98" s="137"/>
      <c r="S98" s="137"/>
      <c r="T98" s="137"/>
      <c r="U98" s="137"/>
      <c r="V98" s="137"/>
    </row>
    <row r="99" spans="1:22" ht="24" customHeight="1">
      <c r="A99" s="141">
        <v>95</v>
      </c>
      <c r="B99" s="46"/>
      <c r="C99" s="11"/>
      <c r="D99" s="12"/>
      <c r="E99" s="12"/>
      <c r="F99" s="52"/>
      <c r="G99" s="52"/>
      <c r="H99" s="13"/>
      <c r="I99" s="146" t="str">
        <f t="shared" si="4"/>
        <v/>
      </c>
      <c r="J99" s="146" t="str">
        <f t="shared" si="5"/>
        <v/>
      </c>
      <c r="K99" s="150"/>
      <c r="L99" s="148"/>
      <c r="M99" s="137"/>
      <c r="N99" s="138"/>
      <c r="O99" s="138"/>
      <c r="P99" s="138"/>
      <c r="Q99" s="137"/>
      <c r="R99" s="137"/>
      <c r="S99" s="137"/>
      <c r="T99" s="137"/>
      <c r="U99" s="137"/>
      <c r="V99" s="137"/>
    </row>
    <row r="100" spans="1:22" ht="24" customHeight="1">
      <c r="A100" s="141">
        <v>96</v>
      </c>
      <c r="B100" s="46"/>
      <c r="C100" s="11"/>
      <c r="D100" s="12"/>
      <c r="E100" s="12"/>
      <c r="F100" s="52"/>
      <c r="G100" s="52"/>
      <c r="H100" s="13"/>
      <c r="I100" s="146" t="str">
        <f t="shared" si="4"/>
        <v/>
      </c>
      <c r="J100" s="146" t="str">
        <f t="shared" si="5"/>
        <v/>
      </c>
      <c r="K100" s="150"/>
      <c r="L100" s="148"/>
      <c r="M100" s="137"/>
      <c r="N100" s="138"/>
      <c r="O100" s="138"/>
      <c r="P100" s="138"/>
      <c r="Q100" s="137"/>
      <c r="R100" s="137"/>
      <c r="S100" s="137"/>
      <c r="T100" s="137"/>
      <c r="U100" s="137"/>
      <c r="V100" s="137"/>
    </row>
    <row r="101" spans="1:22" ht="24" customHeight="1">
      <c r="A101" s="141">
        <v>97</v>
      </c>
      <c r="B101" s="46"/>
      <c r="C101" s="11"/>
      <c r="D101" s="12"/>
      <c r="E101" s="12"/>
      <c r="F101" s="52"/>
      <c r="G101" s="52"/>
      <c r="H101" s="13"/>
      <c r="I101" s="146" t="str">
        <f t="shared" si="4"/>
        <v/>
      </c>
      <c r="J101" s="146" t="str">
        <f t="shared" si="5"/>
        <v/>
      </c>
      <c r="K101" s="150"/>
      <c r="L101" s="148"/>
      <c r="M101" s="137"/>
      <c r="N101" s="138"/>
      <c r="O101" s="138"/>
      <c r="P101" s="138"/>
      <c r="Q101" s="137"/>
      <c r="R101" s="137"/>
      <c r="S101" s="137"/>
      <c r="T101" s="137"/>
      <c r="U101" s="137"/>
      <c r="V101" s="137"/>
    </row>
    <row r="102" spans="1:22" ht="24" customHeight="1">
      <c r="A102" s="141">
        <v>98</v>
      </c>
      <c r="B102" s="46"/>
      <c r="C102" s="11"/>
      <c r="D102" s="12"/>
      <c r="E102" s="12"/>
      <c r="F102" s="52"/>
      <c r="G102" s="52"/>
      <c r="H102" s="13"/>
      <c r="I102" s="146" t="str">
        <f t="shared" si="4"/>
        <v/>
      </c>
      <c r="J102" s="146" t="str">
        <f t="shared" si="5"/>
        <v/>
      </c>
      <c r="K102" s="150"/>
      <c r="L102" s="148"/>
      <c r="M102" s="137"/>
      <c r="N102" s="138"/>
      <c r="O102" s="138"/>
      <c r="P102" s="138"/>
      <c r="Q102" s="137"/>
      <c r="R102" s="137"/>
      <c r="S102" s="137"/>
      <c r="T102" s="137"/>
      <c r="U102" s="137"/>
      <c r="V102" s="137"/>
    </row>
    <row r="103" spans="1:22" ht="24" customHeight="1">
      <c r="A103" s="141">
        <v>99</v>
      </c>
      <c r="B103" s="46"/>
      <c r="C103" s="11"/>
      <c r="D103" s="12"/>
      <c r="E103" s="12"/>
      <c r="F103" s="52"/>
      <c r="G103" s="52"/>
      <c r="H103" s="13"/>
      <c r="I103" s="146" t="str">
        <f t="shared" si="4"/>
        <v/>
      </c>
      <c r="J103" s="146" t="str">
        <f t="shared" si="5"/>
        <v/>
      </c>
      <c r="K103" s="150"/>
      <c r="L103" s="148"/>
      <c r="M103" s="137"/>
      <c r="N103" s="138"/>
      <c r="O103" s="138"/>
      <c r="P103" s="138"/>
      <c r="Q103" s="137"/>
      <c r="R103" s="137"/>
      <c r="S103" s="137"/>
      <c r="T103" s="137"/>
      <c r="U103" s="137"/>
      <c r="V103" s="137"/>
    </row>
    <row r="104" spans="1:22" ht="24" customHeight="1">
      <c r="A104" s="141">
        <v>100</v>
      </c>
      <c r="B104" s="46"/>
      <c r="C104" s="11"/>
      <c r="D104" s="12"/>
      <c r="E104" s="12"/>
      <c r="F104" s="52"/>
      <c r="G104" s="52"/>
      <c r="H104" s="13"/>
      <c r="I104" s="146" t="str">
        <f t="shared" si="4"/>
        <v/>
      </c>
      <c r="J104" s="146" t="str">
        <f t="shared" si="5"/>
        <v/>
      </c>
      <c r="K104" s="150"/>
      <c r="L104" s="148"/>
      <c r="M104" s="137"/>
      <c r="N104" s="138"/>
      <c r="O104" s="138"/>
      <c r="P104" s="138"/>
      <c r="Q104" s="137"/>
      <c r="R104" s="137"/>
      <c r="S104" s="137"/>
      <c r="T104" s="137"/>
      <c r="U104" s="137"/>
      <c r="V104" s="137"/>
    </row>
    <row r="105" spans="1:22" ht="24" customHeight="1">
      <c r="A105" s="141">
        <v>101</v>
      </c>
      <c r="B105" s="46"/>
      <c r="C105" s="11"/>
      <c r="D105" s="12"/>
      <c r="E105" s="12"/>
      <c r="F105" s="52"/>
      <c r="G105" s="52"/>
      <c r="H105" s="13"/>
      <c r="I105" s="146" t="str">
        <f t="shared" si="4"/>
        <v/>
      </c>
      <c r="J105" s="146" t="str">
        <f t="shared" si="5"/>
        <v/>
      </c>
      <c r="K105" s="150"/>
      <c r="L105" s="148"/>
      <c r="M105" s="137"/>
      <c r="N105" s="138"/>
      <c r="O105" s="138"/>
      <c r="P105" s="138"/>
      <c r="Q105" s="137"/>
      <c r="R105" s="137"/>
      <c r="S105" s="137"/>
      <c r="T105" s="137"/>
      <c r="U105" s="137"/>
      <c r="V105" s="137"/>
    </row>
    <row r="106" spans="1:22" ht="24" customHeight="1">
      <c r="A106" s="141">
        <v>102</v>
      </c>
      <c r="B106" s="46"/>
      <c r="C106" s="11"/>
      <c r="D106" s="12"/>
      <c r="E106" s="12"/>
      <c r="F106" s="52"/>
      <c r="G106" s="52"/>
      <c r="H106" s="13"/>
      <c r="I106" s="146" t="str">
        <f t="shared" si="4"/>
        <v/>
      </c>
      <c r="J106" s="146" t="str">
        <f t="shared" si="5"/>
        <v/>
      </c>
      <c r="K106" s="150"/>
      <c r="L106" s="148"/>
      <c r="M106" s="137"/>
      <c r="N106" s="138"/>
      <c r="O106" s="138"/>
      <c r="P106" s="138"/>
      <c r="Q106" s="137"/>
      <c r="R106" s="137"/>
      <c r="S106" s="137"/>
      <c r="T106" s="137"/>
      <c r="U106" s="137"/>
      <c r="V106" s="137"/>
    </row>
    <row r="107" spans="1:22" ht="24" customHeight="1">
      <c r="A107" s="141">
        <v>103</v>
      </c>
      <c r="B107" s="46"/>
      <c r="C107" s="11"/>
      <c r="D107" s="12"/>
      <c r="E107" s="12"/>
      <c r="F107" s="52"/>
      <c r="G107" s="52"/>
      <c r="H107" s="13"/>
      <c r="I107" s="146" t="str">
        <f t="shared" si="4"/>
        <v/>
      </c>
      <c r="J107" s="146" t="str">
        <f t="shared" si="5"/>
        <v/>
      </c>
      <c r="K107" s="150"/>
      <c r="L107" s="148"/>
      <c r="M107" s="137"/>
      <c r="N107" s="138"/>
      <c r="O107" s="138"/>
      <c r="P107" s="138"/>
      <c r="Q107" s="137"/>
      <c r="R107" s="137"/>
      <c r="S107" s="137"/>
      <c r="T107" s="137"/>
      <c r="U107" s="137"/>
      <c r="V107" s="137"/>
    </row>
    <row r="108" spans="1:22" ht="24" customHeight="1">
      <c r="A108" s="141">
        <v>104</v>
      </c>
      <c r="B108" s="46"/>
      <c r="C108" s="11"/>
      <c r="D108" s="12"/>
      <c r="E108" s="12"/>
      <c r="F108" s="52"/>
      <c r="G108" s="52"/>
      <c r="H108" s="13"/>
      <c r="I108" s="146" t="str">
        <f t="shared" si="4"/>
        <v/>
      </c>
      <c r="J108" s="146" t="str">
        <f t="shared" si="5"/>
        <v/>
      </c>
      <c r="K108" s="150"/>
      <c r="L108" s="148"/>
      <c r="M108" s="137"/>
      <c r="N108" s="138"/>
      <c r="O108" s="138"/>
      <c r="P108" s="138"/>
      <c r="Q108" s="137"/>
      <c r="R108" s="137"/>
      <c r="S108" s="137"/>
      <c r="T108" s="137"/>
      <c r="U108" s="137"/>
      <c r="V108" s="137"/>
    </row>
    <row r="109" spans="1:22" ht="24" customHeight="1">
      <c r="A109" s="141">
        <v>105</v>
      </c>
      <c r="B109" s="46"/>
      <c r="C109" s="11"/>
      <c r="D109" s="12"/>
      <c r="E109" s="12"/>
      <c r="F109" s="52"/>
      <c r="G109" s="52"/>
      <c r="H109" s="13"/>
      <c r="I109" s="146" t="str">
        <f t="shared" si="4"/>
        <v/>
      </c>
      <c r="J109" s="146" t="str">
        <f t="shared" si="5"/>
        <v/>
      </c>
      <c r="K109" s="150"/>
      <c r="L109" s="148"/>
      <c r="M109" s="137"/>
      <c r="N109" s="138"/>
      <c r="O109" s="138"/>
      <c r="P109" s="138"/>
      <c r="Q109" s="137"/>
      <c r="R109" s="137"/>
      <c r="S109" s="137"/>
      <c r="T109" s="137"/>
      <c r="U109" s="137"/>
      <c r="V109" s="137"/>
    </row>
    <row r="110" spans="1:22" ht="24" customHeight="1">
      <c r="A110" s="141">
        <v>106</v>
      </c>
      <c r="B110" s="46"/>
      <c r="C110" s="11"/>
      <c r="D110" s="12"/>
      <c r="E110" s="12"/>
      <c r="F110" s="52"/>
      <c r="G110" s="52"/>
      <c r="H110" s="13"/>
      <c r="I110" s="146" t="str">
        <f t="shared" si="4"/>
        <v/>
      </c>
      <c r="J110" s="146" t="str">
        <f t="shared" si="5"/>
        <v/>
      </c>
      <c r="K110" s="150"/>
      <c r="L110" s="148"/>
      <c r="M110" s="137"/>
      <c r="N110" s="138"/>
      <c r="O110" s="138"/>
      <c r="P110" s="138"/>
      <c r="Q110" s="137"/>
      <c r="R110" s="137"/>
      <c r="S110" s="137"/>
      <c r="T110" s="137"/>
      <c r="U110" s="137"/>
      <c r="V110" s="137"/>
    </row>
    <row r="111" spans="1:22" ht="24" customHeight="1">
      <c r="A111" s="141">
        <v>107</v>
      </c>
      <c r="B111" s="46"/>
      <c r="C111" s="11"/>
      <c r="D111" s="12"/>
      <c r="E111" s="12"/>
      <c r="F111" s="52"/>
      <c r="G111" s="52"/>
      <c r="H111" s="13"/>
      <c r="I111" s="146" t="str">
        <f t="shared" si="4"/>
        <v/>
      </c>
      <c r="J111" s="146" t="str">
        <f t="shared" si="5"/>
        <v/>
      </c>
      <c r="K111" s="150"/>
      <c r="L111" s="148"/>
      <c r="M111" s="137"/>
      <c r="N111" s="138"/>
      <c r="O111" s="138"/>
      <c r="P111" s="138"/>
      <c r="Q111" s="137"/>
      <c r="R111" s="137"/>
      <c r="S111" s="137"/>
      <c r="T111" s="137"/>
      <c r="U111" s="137"/>
      <c r="V111" s="137"/>
    </row>
    <row r="112" spans="1:22" ht="24" customHeight="1">
      <c r="A112" s="141">
        <v>108</v>
      </c>
      <c r="B112" s="46"/>
      <c r="C112" s="11"/>
      <c r="D112" s="12"/>
      <c r="E112" s="12"/>
      <c r="F112" s="52"/>
      <c r="G112" s="52"/>
      <c r="H112" s="13"/>
      <c r="I112" s="146" t="str">
        <f t="shared" si="4"/>
        <v/>
      </c>
      <c r="J112" s="146" t="str">
        <f t="shared" si="5"/>
        <v/>
      </c>
      <c r="K112" s="150"/>
      <c r="L112" s="148"/>
      <c r="M112" s="137"/>
      <c r="N112" s="138"/>
      <c r="O112" s="138"/>
      <c r="P112" s="138"/>
      <c r="Q112" s="137"/>
      <c r="R112" s="137"/>
      <c r="S112" s="137"/>
      <c r="T112" s="137"/>
      <c r="U112" s="137"/>
      <c r="V112" s="137"/>
    </row>
    <row r="113" spans="1:22" ht="24" customHeight="1">
      <c r="A113" s="141">
        <v>109</v>
      </c>
      <c r="B113" s="46"/>
      <c r="C113" s="11"/>
      <c r="D113" s="12"/>
      <c r="E113" s="12"/>
      <c r="F113" s="52"/>
      <c r="G113" s="52"/>
      <c r="H113" s="13"/>
      <c r="I113" s="146" t="str">
        <f t="shared" si="4"/>
        <v/>
      </c>
      <c r="J113" s="146" t="str">
        <f t="shared" si="5"/>
        <v/>
      </c>
      <c r="K113" s="150"/>
      <c r="L113" s="148"/>
      <c r="M113" s="137"/>
      <c r="N113" s="138"/>
      <c r="O113" s="138"/>
      <c r="P113" s="138"/>
      <c r="Q113" s="137"/>
      <c r="R113" s="137"/>
      <c r="S113" s="137"/>
      <c r="T113" s="137"/>
      <c r="U113" s="137"/>
      <c r="V113" s="137"/>
    </row>
    <row r="114" spans="1:22" ht="24" customHeight="1">
      <c r="A114" s="141">
        <v>110</v>
      </c>
      <c r="B114" s="46"/>
      <c r="C114" s="11"/>
      <c r="D114" s="12"/>
      <c r="E114" s="12"/>
      <c r="F114" s="52"/>
      <c r="G114" s="52"/>
      <c r="H114" s="13"/>
      <c r="I114" s="146" t="str">
        <f t="shared" si="4"/>
        <v/>
      </c>
      <c r="J114" s="146" t="str">
        <f t="shared" si="5"/>
        <v/>
      </c>
      <c r="K114" s="150"/>
      <c r="L114" s="148"/>
      <c r="M114" s="137"/>
      <c r="N114" s="138"/>
      <c r="O114" s="138"/>
      <c r="P114" s="138"/>
      <c r="Q114" s="137"/>
      <c r="R114" s="137"/>
      <c r="S114" s="137"/>
      <c r="T114" s="137"/>
      <c r="U114" s="137"/>
      <c r="V114" s="137"/>
    </row>
    <row r="115" spans="1:22" ht="24" customHeight="1">
      <c r="A115" s="141">
        <v>111</v>
      </c>
      <c r="B115" s="46"/>
      <c r="C115" s="11"/>
      <c r="D115" s="12"/>
      <c r="E115" s="12"/>
      <c r="F115" s="52"/>
      <c r="G115" s="52"/>
      <c r="H115" s="13"/>
      <c r="I115" s="146" t="str">
        <f t="shared" si="4"/>
        <v/>
      </c>
      <c r="J115" s="146" t="str">
        <f t="shared" si="5"/>
        <v/>
      </c>
      <c r="K115" s="150"/>
      <c r="L115" s="148"/>
      <c r="M115" s="137"/>
      <c r="N115" s="138"/>
      <c r="O115" s="138"/>
      <c r="P115" s="138"/>
      <c r="Q115" s="137"/>
      <c r="R115" s="137"/>
      <c r="S115" s="137"/>
      <c r="T115" s="137"/>
      <c r="U115" s="137"/>
      <c r="V115" s="137"/>
    </row>
    <row r="116" spans="1:22" ht="24" customHeight="1">
      <c r="A116" s="141">
        <v>112</v>
      </c>
      <c r="B116" s="46"/>
      <c r="C116" s="11"/>
      <c r="D116" s="12"/>
      <c r="E116" s="12"/>
      <c r="F116" s="52"/>
      <c r="G116" s="52"/>
      <c r="H116" s="13"/>
      <c r="I116" s="146" t="str">
        <f t="shared" si="4"/>
        <v/>
      </c>
      <c r="J116" s="146" t="str">
        <f t="shared" si="5"/>
        <v/>
      </c>
      <c r="K116" s="150"/>
      <c r="L116" s="148"/>
      <c r="M116" s="137"/>
      <c r="N116" s="138"/>
      <c r="O116" s="138"/>
      <c r="P116" s="138"/>
      <c r="Q116" s="137"/>
      <c r="R116" s="137"/>
      <c r="S116" s="137"/>
      <c r="T116" s="137"/>
      <c r="U116" s="137"/>
      <c r="V116" s="137"/>
    </row>
    <row r="117" spans="1:22" ht="24" customHeight="1">
      <c r="A117" s="141">
        <v>113</v>
      </c>
      <c r="B117" s="46"/>
      <c r="C117" s="11"/>
      <c r="D117" s="12"/>
      <c r="E117" s="12"/>
      <c r="F117" s="52"/>
      <c r="G117" s="52"/>
      <c r="H117" s="13"/>
      <c r="I117" s="146" t="str">
        <f t="shared" si="4"/>
        <v/>
      </c>
      <c r="J117" s="146" t="str">
        <f t="shared" si="5"/>
        <v/>
      </c>
      <c r="K117" s="150"/>
      <c r="L117" s="148"/>
      <c r="M117" s="137"/>
      <c r="N117" s="138"/>
      <c r="O117" s="138"/>
      <c r="P117" s="138"/>
      <c r="Q117" s="137"/>
      <c r="R117" s="137"/>
      <c r="S117" s="137"/>
      <c r="T117" s="137"/>
      <c r="U117" s="137"/>
      <c r="V117" s="137"/>
    </row>
    <row r="118" spans="1:22" ht="24" customHeight="1">
      <c r="A118" s="141">
        <v>114</v>
      </c>
      <c r="B118" s="46"/>
      <c r="C118" s="11"/>
      <c r="D118" s="12"/>
      <c r="E118" s="12"/>
      <c r="F118" s="52"/>
      <c r="G118" s="52"/>
      <c r="H118" s="13"/>
      <c r="I118" s="146" t="str">
        <f t="shared" si="4"/>
        <v/>
      </c>
      <c r="J118" s="146" t="str">
        <f t="shared" si="5"/>
        <v/>
      </c>
      <c r="K118" s="150"/>
      <c r="L118" s="148"/>
      <c r="M118" s="137"/>
      <c r="N118" s="138"/>
      <c r="O118" s="138"/>
      <c r="P118" s="138"/>
      <c r="Q118" s="137"/>
      <c r="R118" s="137"/>
      <c r="S118" s="137"/>
      <c r="T118" s="137"/>
      <c r="U118" s="137"/>
      <c r="V118" s="137"/>
    </row>
    <row r="119" spans="1:22" ht="24" customHeight="1">
      <c r="A119" s="141">
        <v>115</v>
      </c>
      <c r="B119" s="46"/>
      <c r="C119" s="11"/>
      <c r="D119" s="12"/>
      <c r="E119" s="12"/>
      <c r="F119" s="52"/>
      <c r="G119" s="52"/>
      <c r="H119" s="13"/>
      <c r="I119" s="146" t="str">
        <f t="shared" si="4"/>
        <v/>
      </c>
      <c r="J119" s="146" t="str">
        <f t="shared" si="5"/>
        <v/>
      </c>
      <c r="K119" s="150"/>
      <c r="L119" s="148"/>
      <c r="M119" s="137"/>
      <c r="N119" s="138"/>
      <c r="O119" s="138"/>
      <c r="P119" s="138"/>
      <c r="Q119" s="137"/>
      <c r="R119" s="137"/>
      <c r="S119" s="137"/>
      <c r="T119" s="137"/>
      <c r="U119" s="137"/>
      <c r="V119" s="137"/>
    </row>
    <row r="120" spans="1:22" ht="24" customHeight="1">
      <c r="A120" s="141">
        <v>116</v>
      </c>
      <c r="B120" s="46"/>
      <c r="C120" s="11"/>
      <c r="D120" s="12"/>
      <c r="E120" s="12"/>
      <c r="F120" s="52"/>
      <c r="G120" s="52"/>
      <c r="H120" s="13"/>
      <c r="I120" s="146" t="str">
        <f t="shared" si="4"/>
        <v/>
      </c>
      <c r="J120" s="146" t="str">
        <f t="shared" si="5"/>
        <v/>
      </c>
      <c r="K120" s="150"/>
      <c r="L120" s="148"/>
      <c r="M120" s="137"/>
      <c r="N120" s="138"/>
      <c r="O120" s="138"/>
      <c r="P120" s="138"/>
      <c r="Q120" s="137"/>
      <c r="R120" s="137"/>
      <c r="S120" s="137"/>
      <c r="T120" s="137"/>
      <c r="U120" s="137"/>
      <c r="V120" s="137"/>
    </row>
    <row r="121" spans="1:22" ht="24" customHeight="1">
      <c r="A121" s="141">
        <v>117</v>
      </c>
      <c r="B121" s="46"/>
      <c r="C121" s="11"/>
      <c r="D121" s="12"/>
      <c r="E121" s="12"/>
      <c r="F121" s="52"/>
      <c r="G121" s="52"/>
      <c r="H121" s="13"/>
      <c r="I121" s="146" t="str">
        <f t="shared" si="4"/>
        <v/>
      </c>
      <c r="J121" s="146" t="str">
        <f t="shared" si="5"/>
        <v/>
      </c>
      <c r="K121" s="150"/>
      <c r="L121" s="148"/>
      <c r="M121" s="137"/>
      <c r="N121" s="138"/>
      <c r="O121" s="138"/>
      <c r="P121" s="138"/>
      <c r="Q121" s="137"/>
      <c r="R121" s="137"/>
      <c r="S121" s="137"/>
      <c r="T121" s="137"/>
      <c r="U121" s="137"/>
      <c r="V121" s="137"/>
    </row>
    <row r="122" spans="1:22" ht="24" customHeight="1">
      <c r="A122" s="141">
        <v>118</v>
      </c>
      <c r="B122" s="46"/>
      <c r="C122" s="11"/>
      <c r="D122" s="12"/>
      <c r="E122" s="12"/>
      <c r="F122" s="52"/>
      <c r="G122" s="52"/>
      <c r="H122" s="13"/>
      <c r="I122" s="146" t="str">
        <f t="shared" si="4"/>
        <v/>
      </c>
      <c r="J122" s="146" t="str">
        <f t="shared" si="5"/>
        <v/>
      </c>
      <c r="K122" s="150"/>
      <c r="L122" s="148"/>
      <c r="M122" s="137"/>
      <c r="N122" s="138"/>
      <c r="O122" s="138"/>
      <c r="P122" s="138"/>
      <c r="Q122" s="137"/>
      <c r="R122" s="137"/>
      <c r="S122" s="137"/>
      <c r="T122" s="137"/>
      <c r="U122" s="137"/>
      <c r="V122" s="137"/>
    </row>
    <row r="123" spans="1:22" ht="24" customHeight="1">
      <c r="A123" s="141">
        <v>119</v>
      </c>
      <c r="B123" s="46"/>
      <c r="C123" s="11"/>
      <c r="D123" s="12"/>
      <c r="E123" s="12"/>
      <c r="F123" s="52"/>
      <c r="G123" s="52"/>
      <c r="H123" s="13"/>
      <c r="I123" s="146" t="str">
        <f t="shared" si="4"/>
        <v/>
      </c>
      <c r="J123" s="146" t="str">
        <f t="shared" si="5"/>
        <v/>
      </c>
      <c r="K123" s="150"/>
      <c r="L123" s="148"/>
      <c r="M123" s="137"/>
      <c r="N123" s="149"/>
      <c r="O123" s="149"/>
      <c r="P123" s="149"/>
      <c r="Q123" s="137"/>
      <c r="R123" s="137"/>
      <c r="S123" s="137"/>
      <c r="T123" s="137"/>
      <c r="U123" s="137"/>
      <c r="V123" s="137"/>
    </row>
    <row r="124" spans="1:22" ht="24" customHeight="1" thickBot="1">
      <c r="A124" s="141">
        <v>120</v>
      </c>
      <c r="B124" s="46"/>
      <c r="C124" s="11"/>
      <c r="D124" s="12"/>
      <c r="E124" s="12"/>
      <c r="F124" s="52"/>
      <c r="G124" s="52"/>
      <c r="H124" s="13"/>
      <c r="I124" s="146" t="str">
        <f t="shared" si="4"/>
        <v/>
      </c>
      <c r="J124" s="146" t="str">
        <f t="shared" si="5"/>
        <v/>
      </c>
      <c r="K124" s="147"/>
      <c r="L124" s="148"/>
      <c r="M124" s="137"/>
      <c r="N124" s="149"/>
      <c r="O124" s="149"/>
      <c r="P124" s="149"/>
      <c r="Q124" s="137"/>
      <c r="R124" s="137"/>
      <c r="S124" s="137"/>
      <c r="T124" s="137"/>
      <c r="U124" s="137"/>
      <c r="V124" s="137"/>
    </row>
    <row r="125" spans="1:22" ht="24" customHeight="1" thickBot="1">
      <c r="B125" s="151"/>
      <c r="C125" s="152"/>
      <c r="D125" s="15"/>
      <c r="E125" s="15"/>
      <c r="F125" s="153"/>
      <c r="G125" s="175" t="s">
        <v>10</v>
      </c>
      <c r="H125" s="176">
        <f>SUM(H5:H124)</f>
        <v>0</v>
      </c>
      <c r="I125" s="166">
        <f>SUM(I5:I124)</f>
        <v>0</v>
      </c>
      <c r="J125" s="16">
        <f>SUM(J5:J124)</f>
        <v>0</v>
      </c>
      <c r="K125" s="154" t="s">
        <v>9</v>
      </c>
      <c r="L125" s="155">
        <f>SUM(L5:L124)</f>
        <v>0</v>
      </c>
    </row>
    <row r="126" spans="1:22" ht="34.5" customHeight="1" thickBot="1">
      <c r="B126" s="165"/>
      <c r="C126" s="156"/>
      <c r="D126" s="156"/>
      <c r="E126" s="156"/>
      <c r="F126" s="156"/>
      <c r="G126" s="5"/>
      <c r="H126" s="49"/>
      <c r="I126" s="49"/>
      <c r="J126" s="49"/>
      <c r="K126" s="157" t="s">
        <v>8</v>
      </c>
      <c r="L126" s="158">
        <f>H125-L125</f>
        <v>0</v>
      </c>
    </row>
    <row r="127" spans="1:22" ht="31.5" customHeight="1">
      <c r="A127" s="156"/>
      <c r="B127" s="159"/>
      <c r="C127" s="40"/>
      <c r="D127" s="159"/>
      <c r="E127" s="159"/>
      <c r="F127" s="156"/>
      <c r="G127" s="160"/>
      <c r="H127" s="160"/>
      <c r="I127" s="161"/>
      <c r="J127" s="161"/>
      <c r="K127" s="40"/>
    </row>
    <row r="128" spans="1:22" ht="25.5" customHeight="1">
      <c r="A128" s="156"/>
      <c r="B128" s="159"/>
      <c r="C128" s="40"/>
      <c r="D128" s="159"/>
      <c r="E128" s="159"/>
      <c r="F128" s="156"/>
      <c r="G128" s="160"/>
      <c r="H128" s="160"/>
      <c r="I128" s="161"/>
      <c r="J128" s="161"/>
      <c r="K128" s="40"/>
    </row>
    <row r="129" spans="1:11">
      <c r="A129" s="156"/>
      <c r="B129" s="159"/>
      <c r="C129" s="40"/>
      <c r="D129" s="159"/>
      <c r="E129" s="159"/>
      <c r="F129" s="156"/>
      <c r="G129" s="160"/>
      <c r="H129" s="160"/>
      <c r="I129" s="161"/>
      <c r="J129" s="161"/>
      <c r="K129" s="40"/>
    </row>
    <row r="130" spans="1:11">
      <c r="A130" s="156"/>
      <c r="B130" s="159"/>
      <c r="C130" s="40"/>
      <c r="D130" s="159"/>
      <c r="E130" s="159"/>
      <c r="F130" s="156"/>
      <c r="G130" s="160"/>
      <c r="H130" s="160"/>
      <c r="I130" s="161"/>
      <c r="J130" s="161"/>
      <c r="K130" s="40"/>
    </row>
    <row r="131" spans="1:11">
      <c r="A131" s="156"/>
      <c r="B131" s="159"/>
      <c r="C131" s="40"/>
      <c r="D131" s="159"/>
      <c r="E131" s="159"/>
      <c r="F131" s="156"/>
      <c r="G131" s="160"/>
      <c r="H131" s="160"/>
      <c r="I131" s="161"/>
      <c r="J131" s="161"/>
      <c r="K131" s="40"/>
    </row>
    <row r="132" spans="1:11">
      <c r="A132" s="156"/>
      <c r="B132" s="159"/>
      <c r="C132" s="40"/>
      <c r="D132" s="159"/>
      <c r="E132" s="159"/>
      <c r="F132" s="156"/>
      <c r="G132" s="160"/>
      <c r="H132" s="160"/>
      <c r="I132" s="161"/>
      <c r="J132" s="161"/>
      <c r="K132" s="40"/>
    </row>
    <row r="133" spans="1:11">
      <c r="A133" s="156"/>
      <c r="B133" s="159"/>
      <c r="C133" s="40"/>
      <c r="D133" s="159"/>
      <c r="E133" s="159"/>
      <c r="F133" s="156"/>
      <c r="G133" s="160"/>
      <c r="H133" s="160"/>
      <c r="I133" s="161"/>
      <c r="J133" s="161"/>
      <c r="K133" s="40"/>
    </row>
    <row r="134" spans="1:11">
      <c r="A134" s="156"/>
      <c r="B134" s="159"/>
      <c r="C134" s="40"/>
      <c r="D134" s="159"/>
      <c r="E134" s="159"/>
      <c r="F134" s="156"/>
      <c r="G134" s="160"/>
      <c r="H134" s="160"/>
      <c r="I134" s="161"/>
      <c r="J134" s="161"/>
      <c r="K134" s="40"/>
    </row>
    <row r="135" spans="1:11">
      <c r="A135" s="156"/>
      <c r="B135" s="159"/>
      <c r="C135" s="40"/>
      <c r="D135" s="159"/>
      <c r="E135" s="159"/>
      <c r="F135" s="156"/>
      <c r="G135" s="160"/>
      <c r="H135" s="160"/>
      <c r="I135" s="161"/>
      <c r="J135" s="161"/>
      <c r="K135" s="40"/>
    </row>
    <row r="136" spans="1:11">
      <c r="A136" s="156"/>
      <c r="B136" s="159"/>
      <c r="C136" s="40"/>
      <c r="D136" s="159"/>
      <c r="E136" s="159"/>
      <c r="F136" s="156"/>
      <c r="G136" s="160"/>
      <c r="H136" s="160"/>
      <c r="I136" s="161"/>
      <c r="J136" s="161"/>
      <c r="K136" s="40"/>
    </row>
  </sheetData>
  <sheetProtection algorithmName="SHA-512" hashValue="Y1yVUDw2BkHLLIoIpM6BTejmU6F/5ApJV6Ysj4hD0ZFQmbk/0jy1xqe4kjgrxwc4IZ9oKw5ZClTPXLDXWyob8Q==" saltValue="59UrGU+CNtjwe7WtC05MxQ==" spinCount="100000" sheet="1" objects="1" scenarios="1" select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2" orientation="portrait" r:id="rId2"/>
  <rowBreaks count="1" manualBreakCount="1">
    <brk id="64" max="7" man="1"/>
  </rowBreaks>
  <legacyDrawing r:id="rId3"/>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B5:B124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139"/>
  <sheetViews>
    <sheetView zoomScaleNormal="100" workbookViewId="0">
      <selection activeCell="I24" sqref="I24:J25"/>
    </sheetView>
  </sheetViews>
  <sheetFormatPr defaultColWidth="9" defaultRowHeight="15"/>
  <cols>
    <col min="1" max="32" width="4.6640625" style="3" customWidth="1"/>
    <col min="33" max="16384" width="9" style="3"/>
  </cols>
  <sheetData>
    <row r="1" spans="1:22" ht="16.2">
      <c r="A1" s="250" t="s">
        <v>443</v>
      </c>
      <c r="B1" s="269"/>
    </row>
    <row r="2" spans="1:22" ht="10.199999999999999" customHeight="1">
      <c r="A2" s="1011" t="s">
        <v>30</v>
      </c>
      <c r="B2" s="1012"/>
      <c r="C2" s="1012"/>
      <c r="D2" s="1012"/>
      <c r="E2" s="1012"/>
      <c r="F2" s="1012"/>
      <c r="G2" s="1012"/>
      <c r="H2" s="1012"/>
      <c r="I2" s="1012"/>
      <c r="J2" s="1012"/>
      <c r="K2" s="1012"/>
      <c r="L2" s="1012"/>
      <c r="M2" s="1012"/>
      <c r="N2" s="1012"/>
      <c r="O2" s="1012"/>
      <c r="P2" s="1012"/>
      <c r="Q2" s="1012"/>
      <c r="R2" s="1012"/>
      <c r="S2" s="1012"/>
      <c r="T2" s="1012"/>
      <c r="U2" s="1012"/>
      <c r="V2" s="1012"/>
    </row>
    <row r="3" spans="1:22" ht="10.199999999999999" customHeight="1">
      <c r="A3" s="1012"/>
      <c r="B3" s="1012"/>
      <c r="C3" s="1012"/>
      <c r="D3" s="1012"/>
      <c r="E3" s="1012"/>
      <c r="F3" s="1012"/>
      <c r="G3" s="1012"/>
      <c r="H3" s="1012"/>
      <c r="I3" s="1012"/>
      <c r="J3" s="1012"/>
      <c r="K3" s="1012"/>
      <c r="L3" s="1012"/>
      <c r="M3" s="1012"/>
      <c r="N3" s="1012"/>
      <c r="O3" s="1012"/>
      <c r="P3" s="1012"/>
      <c r="Q3" s="1012"/>
      <c r="R3" s="1012"/>
      <c r="S3" s="1012"/>
      <c r="T3" s="1012"/>
      <c r="U3" s="1012"/>
      <c r="V3" s="1012"/>
    </row>
    <row r="4" spans="1:22" ht="10.199999999999999" customHeight="1">
      <c r="A4" s="1012"/>
      <c r="B4" s="1012"/>
      <c r="C4" s="1012"/>
      <c r="D4" s="1012"/>
      <c r="E4" s="1012"/>
      <c r="F4" s="1012"/>
      <c r="G4" s="1012"/>
      <c r="H4" s="1012"/>
      <c r="I4" s="1012"/>
      <c r="J4" s="1012"/>
      <c r="K4" s="1012"/>
      <c r="L4" s="1012"/>
      <c r="M4" s="1012"/>
      <c r="N4" s="1012"/>
      <c r="O4" s="1012"/>
      <c r="P4" s="1012"/>
      <c r="Q4" s="1012"/>
      <c r="R4" s="1012"/>
      <c r="S4" s="1012"/>
      <c r="T4" s="1012"/>
      <c r="U4" s="1012"/>
      <c r="V4" s="1012"/>
    </row>
    <row r="5" spans="1:22" ht="18" customHeight="1">
      <c r="B5" s="325"/>
      <c r="C5" s="325"/>
      <c r="D5" s="325"/>
      <c r="E5" s="325"/>
      <c r="F5" s="325"/>
      <c r="G5" s="325"/>
      <c r="H5" s="325"/>
      <c r="I5" s="325"/>
      <c r="J5" s="1014" t="str">
        <f>①収支予算書!L3</f>
        <v/>
      </c>
      <c r="K5" s="1014"/>
      <c r="L5" s="1014"/>
      <c r="M5" s="1014"/>
      <c r="N5" s="325"/>
      <c r="O5" s="325"/>
      <c r="P5" s="325"/>
      <c r="Q5" s="325"/>
      <c r="R5" s="325"/>
      <c r="S5" s="325"/>
      <c r="T5" s="325"/>
      <c r="U5" s="325"/>
      <c r="V5" s="325"/>
    </row>
    <row r="6" spans="1:22" ht="10.199999999999999" customHeight="1">
      <c r="A6" s="42"/>
      <c r="B6" s="42"/>
      <c r="C6" s="42"/>
      <c r="D6" s="42"/>
      <c r="E6" s="42"/>
      <c r="F6" s="42"/>
      <c r="G6" s="42"/>
      <c r="H6" s="42"/>
      <c r="I6" s="42"/>
      <c r="J6" s="42"/>
      <c r="K6" s="42"/>
      <c r="L6" s="42"/>
      <c r="M6" s="42"/>
      <c r="N6" s="42"/>
      <c r="O6" s="42"/>
      <c r="P6" s="42"/>
      <c r="Q6" s="42"/>
      <c r="R6" s="42"/>
      <c r="S6" s="42"/>
      <c r="T6" s="42"/>
      <c r="U6" s="42"/>
      <c r="V6" s="42"/>
    </row>
    <row r="7" spans="1:22" ht="10.199999999999999" customHeight="1">
      <c r="A7" s="43"/>
      <c r="B7" s="43"/>
      <c r="C7" s="43"/>
      <c r="D7" s="43"/>
      <c r="E7" s="43"/>
      <c r="F7" s="43"/>
      <c r="G7" s="43"/>
      <c r="H7" s="43"/>
      <c r="I7" s="43"/>
      <c r="J7" s="43"/>
      <c r="K7" s="43"/>
      <c r="L7" s="43"/>
      <c r="M7" s="43"/>
      <c r="N7" s="43"/>
      <c r="O7" s="43"/>
      <c r="P7" s="43"/>
      <c r="Q7" s="43"/>
      <c r="R7" s="43"/>
      <c r="S7" s="43"/>
      <c r="T7" s="43"/>
      <c r="U7" s="43"/>
      <c r="V7" s="43"/>
    </row>
    <row r="8" spans="1:22" ht="18.600000000000001">
      <c r="A8" s="43"/>
      <c r="B8" s="43"/>
      <c r="C8" s="43"/>
      <c r="D8" s="43"/>
      <c r="E8" s="43"/>
      <c r="F8" s="43"/>
      <c r="G8" s="43"/>
      <c r="H8" s="43"/>
      <c r="I8" s="43"/>
      <c r="J8" s="43"/>
      <c r="K8" s="43"/>
      <c r="L8" s="43"/>
      <c r="M8" s="1008" t="s">
        <v>269</v>
      </c>
      <c r="N8" s="1009"/>
      <c r="O8" s="1010"/>
      <c r="P8" s="1013" t="str">
        <f>①収支予算書!V5</f>
        <v>地区選択</v>
      </c>
      <c r="Q8" s="1013"/>
      <c r="R8" s="1013"/>
      <c r="S8" s="1013"/>
      <c r="T8" s="1013"/>
      <c r="U8" s="1013"/>
      <c r="V8" s="1013"/>
    </row>
    <row r="9" spans="1:22" ht="18.600000000000001">
      <c r="A9" s="43"/>
      <c r="B9" s="43"/>
      <c r="C9" s="43"/>
      <c r="D9" s="43"/>
      <c r="E9" s="43"/>
      <c r="F9" s="43"/>
      <c r="G9" s="43"/>
      <c r="H9" s="43"/>
      <c r="I9" s="43"/>
      <c r="J9" s="43"/>
      <c r="K9" s="43"/>
      <c r="L9" s="43"/>
      <c r="M9" s="1008" t="s">
        <v>286</v>
      </c>
      <c r="N9" s="1009"/>
      <c r="O9" s="1010"/>
      <c r="P9" s="1013">
        <f>①収支予算書!V6</f>
        <v>0</v>
      </c>
      <c r="Q9" s="1013"/>
      <c r="R9" s="1013"/>
      <c r="S9" s="1013"/>
      <c r="T9" s="1013"/>
      <c r="U9" s="1013"/>
      <c r="V9" s="1013"/>
    </row>
    <row r="10" spans="1:22" ht="18.600000000000001">
      <c r="A10" s="43"/>
      <c r="B10" s="43"/>
      <c r="C10" s="43"/>
      <c r="D10" s="43"/>
      <c r="E10" s="43"/>
      <c r="F10" s="43"/>
      <c r="G10" s="43"/>
      <c r="H10" s="43"/>
      <c r="I10" s="43"/>
      <c r="J10" s="43"/>
      <c r="K10" s="43"/>
      <c r="L10" s="43"/>
      <c r="M10" s="1008" t="s">
        <v>29</v>
      </c>
      <c r="N10" s="1009"/>
      <c r="O10" s="1010"/>
      <c r="P10" s="1013">
        <f>①収支予算書!V7</f>
        <v>0</v>
      </c>
      <c r="Q10" s="1013"/>
      <c r="R10" s="1013"/>
      <c r="S10" s="1013"/>
      <c r="T10" s="1013"/>
      <c r="U10" s="1013"/>
      <c r="V10" s="1013"/>
    </row>
    <row r="11" spans="1:22" ht="18.600000000000001">
      <c r="A11" s="43"/>
      <c r="B11" s="43"/>
      <c r="C11" s="43"/>
      <c r="D11" s="43"/>
      <c r="E11" s="43"/>
      <c r="F11" s="43"/>
      <c r="G11" s="43"/>
      <c r="H11" s="43"/>
      <c r="I11" s="43"/>
      <c r="J11" s="43"/>
      <c r="K11" s="43"/>
      <c r="L11" s="1006"/>
      <c r="M11" s="1015"/>
      <c r="N11" s="1015"/>
      <c r="O11" s="1015"/>
      <c r="P11" s="1016"/>
      <c r="Q11" s="1016"/>
      <c r="R11" s="1016"/>
      <c r="S11" s="1016"/>
      <c r="T11" s="1016"/>
      <c r="U11" s="1016"/>
      <c r="V11" s="1016"/>
    </row>
    <row r="12" spans="1:22" ht="18.600000000000001">
      <c r="A12" s="1005"/>
      <c r="B12" s="1005"/>
      <c r="C12" s="1005"/>
      <c r="D12" s="1005"/>
      <c r="E12" s="1005"/>
      <c r="F12" s="1005"/>
      <c r="G12" s="43"/>
      <c r="H12" s="43"/>
      <c r="I12" s="43"/>
      <c r="J12" s="43"/>
      <c r="K12" s="43"/>
      <c r="L12" s="1006"/>
      <c r="M12" s="1006"/>
      <c r="N12" s="1006"/>
      <c r="O12" s="1006"/>
      <c r="P12" s="1007"/>
      <c r="Q12" s="1006"/>
      <c r="R12" s="1006"/>
      <c r="S12" s="1006"/>
      <c r="T12" s="1006"/>
      <c r="U12" s="1006"/>
      <c r="V12" s="1006"/>
    </row>
    <row r="13" spans="1:22">
      <c r="A13" s="984"/>
      <c r="B13" s="984"/>
      <c r="C13" s="984"/>
      <c r="D13" s="984"/>
      <c r="E13" s="984"/>
      <c r="F13" s="984"/>
      <c r="G13" s="984"/>
      <c r="H13" s="984"/>
      <c r="I13" s="984"/>
      <c r="J13" s="984"/>
      <c r="K13" s="984"/>
      <c r="L13" s="984"/>
      <c r="M13" s="984"/>
      <c r="N13" s="984"/>
      <c r="O13" s="984"/>
      <c r="P13" s="984"/>
      <c r="Q13" s="984"/>
      <c r="R13" s="984"/>
      <c r="S13" s="984"/>
      <c r="T13" s="984"/>
      <c r="U13" s="984"/>
      <c r="V13" s="984"/>
    </row>
    <row r="14" spans="1:22" ht="10.199999999999999" customHeight="1" thickBot="1">
      <c r="A14" s="984"/>
      <c r="B14" s="984"/>
      <c r="C14" s="984"/>
      <c r="D14" s="984"/>
      <c r="E14" s="984"/>
      <c r="F14" s="984"/>
      <c r="G14" s="984"/>
      <c r="H14" s="984"/>
      <c r="I14" s="984"/>
      <c r="J14" s="984"/>
      <c r="K14" s="984"/>
      <c r="L14" s="984"/>
      <c r="M14" s="984"/>
      <c r="N14" s="984"/>
      <c r="O14" s="984"/>
      <c r="P14" s="984"/>
      <c r="Q14" s="984"/>
      <c r="R14" s="984"/>
      <c r="S14" s="984"/>
      <c r="T14" s="984"/>
      <c r="U14" s="984"/>
      <c r="V14" s="984"/>
    </row>
    <row r="15" spans="1:22" ht="10.199999999999999" customHeight="1" thickBot="1">
      <c r="A15" s="1017" t="s">
        <v>255</v>
      </c>
      <c r="B15" s="983"/>
      <c r="C15" s="983"/>
      <c r="D15" s="983"/>
      <c r="E15" s="983"/>
      <c r="F15" s="1018"/>
      <c r="G15" s="1023" t="str">
        <f>①収支予算書!D10</f>
        <v/>
      </c>
      <c r="H15" s="1023"/>
      <c r="I15" s="1023"/>
      <c r="J15" s="1023"/>
      <c r="K15" s="1023"/>
      <c r="L15" s="1023"/>
      <c r="M15" s="1023"/>
      <c r="N15" s="1023"/>
      <c r="O15" s="1023"/>
      <c r="P15" s="1023"/>
      <c r="Q15" s="1023"/>
      <c r="R15" s="1023"/>
      <c r="S15" s="1023"/>
      <c r="T15" s="1023"/>
      <c r="U15" s="1023"/>
      <c r="V15" s="1023"/>
    </row>
    <row r="16" spans="1:22" ht="10.199999999999999" customHeight="1" thickBot="1">
      <c r="A16" s="1019"/>
      <c r="B16" s="984"/>
      <c r="C16" s="984"/>
      <c r="D16" s="984"/>
      <c r="E16" s="984"/>
      <c r="F16" s="985"/>
      <c r="G16" s="1023"/>
      <c r="H16" s="1023"/>
      <c r="I16" s="1023"/>
      <c r="J16" s="1023"/>
      <c r="K16" s="1023"/>
      <c r="L16" s="1023"/>
      <c r="M16" s="1023"/>
      <c r="N16" s="1023"/>
      <c r="O16" s="1023"/>
      <c r="P16" s="1023"/>
      <c r="Q16" s="1023"/>
      <c r="R16" s="1023"/>
      <c r="S16" s="1023"/>
      <c r="T16" s="1023"/>
      <c r="U16" s="1023"/>
      <c r="V16" s="1023"/>
    </row>
    <row r="17" spans="1:22" ht="10.199999999999999" customHeight="1" thickBot="1">
      <c r="A17" s="1020"/>
      <c r="B17" s="1021"/>
      <c r="C17" s="1021"/>
      <c r="D17" s="1021"/>
      <c r="E17" s="1021"/>
      <c r="F17" s="1022"/>
      <c r="G17" s="1023"/>
      <c r="H17" s="1023"/>
      <c r="I17" s="1023"/>
      <c r="J17" s="1023"/>
      <c r="K17" s="1023"/>
      <c r="L17" s="1023"/>
      <c r="M17" s="1023"/>
      <c r="N17" s="1023"/>
      <c r="O17" s="1023"/>
      <c r="P17" s="1023"/>
      <c r="Q17" s="1023"/>
      <c r="R17" s="1023"/>
      <c r="S17" s="1023"/>
      <c r="T17" s="1023"/>
      <c r="U17" s="1023"/>
      <c r="V17" s="1023"/>
    </row>
    <row r="18" spans="1:22" ht="10.199999999999999" customHeight="1">
      <c r="A18" s="939" t="s">
        <v>81</v>
      </c>
      <c r="B18" s="940"/>
      <c r="C18" s="940"/>
      <c r="D18" s="940"/>
      <c r="E18" s="940"/>
      <c r="F18" s="941"/>
      <c r="G18" s="1024" t="str">
        <f>①収支予算書!D11</f>
        <v>カテゴリー選択</v>
      </c>
      <c r="H18" s="1025"/>
      <c r="I18" s="1025"/>
      <c r="J18" s="1028">
        <f>①収支予算書!J11</f>
        <v>0</v>
      </c>
      <c r="K18" s="1028"/>
      <c r="L18" s="1028"/>
      <c r="M18" s="1028"/>
      <c r="N18" s="1028"/>
      <c r="O18" s="1028"/>
      <c r="P18" s="1028"/>
      <c r="Q18" s="1028"/>
      <c r="R18" s="1028"/>
      <c r="S18" s="1028"/>
      <c r="T18" s="1028"/>
      <c r="U18" s="1028"/>
      <c r="V18" s="1029"/>
    </row>
    <row r="19" spans="1:22" ht="10.199999999999999" customHeight="1">
      <c r="A19" s="939"/>
      <c r="B19" s="940"/>
      <c r="C19" s="940"/>
      <c r="D19" s="940"/>
      <c r="E19" s="940"/>
      <c r="F19" s="941"/>
      <c r="G19" s="1026"/>
      <c r="H19" s="1027"/>
      <c r="I19" s="1027"/>
      <c r="J19" s="1030"/>
      <c r="K19" s="1030"/>
      <c r="L19" s="1030"/>
      <c r="M19" s="1030"/>
      <c r="N19" s="1030"/>
      <c r="O19" s="1030"/>
      <c r="P19" s="1030"/>
      <c r="Q19" s="1030"/>
      <c r="R19" s="1030"/>
      <c r="S19" s="1030"/>
      <c r="T19" s="1030"/>
      <c r="U19" s="1030"/>
      <c r="V19" s="1031"/>
    </row>
    <row r="20" spans="1:22" ht="10.199999999999999" customHeight="1" thickBot="1">
      <c r="A20" s="942"/>
      <c r="B20" s="943"/>
      <c r="C20" s="943"/>
      <c r="D20" s="943"/>
      <c r="E20" s="943"/>
      <c r="F20" s="944"/>
      <c r="G20" s="1026"/>
      <c r="H20" s="1027"/>
      <c r="I20" s="1027"/>
      <c r="J20" s="1030"/>
      <c r="K20" s="1030"/>
      <c r="L20" s="1030"/>
      <c r="M20" s="1030"/>
      <c r="N20" s="1030"/>
      <c r="O20" s="1030"/>
      <c r="P20" s="1030"/>
      <c r="Q20" s="1030"/>
      <c r="R20" s="1030"/>
      <c r="S20" s="1030"/>
      <c r="T20" s="1030"/>
      <c r="U20" s="1030"/>
      <c r="V20" s="1031"/>
    </row>
    <row r="21" spans="1:22" ht="10.199999999999999" customHeight="1">
      <c r="A21" s="980" t="s">
        <v>82</v>
      </c>
      <c r="B21" s="983" t="s">
        <v>28</v>
      </c>
      <c r="C21" s="983"/>
      <c r="D21" s="983"/>
      <c r="E21" s="983"/>
      <c r="F21" s="983"/>
      <c r="G21" s="1033">
        <v>20</v>
      </c>
      <c r="H21" s="1036">
        <f>①収支予算書!D15</f>
        <v>0</v>
      </c>
      <c r="I21" s="922" t="s">
        <v>439</v>
      </c>
      <c r="J21" s="922">
        <f>①収支予算書!F15</f>
        <v>0</v>
      </c>
      <c r="K21" s="922" t="s">
        <v>440</v>
      </c>
      <c r="L21" s="925">
        <f>①収支予算書!H15</f>
        <v>0</v>
      </c>
      <c r="M21" s="927" t="s">
        <v>441</v>
      </c>
      <c r="N21" s="930" t="s">
        <v>442</v>
      </c>
      <c r="O21" s="922">
        <v>20</v>
      </c>
      <c r="P21" s="922">
        <f>①収支予算書!L15</f>
        <v>0</v>
      </c>
      <c r="Q21" s="922" t="s">
        <v>439</v>
      </c>
      <c r="R21" s="922">
        <f>①収支予算書!N15</f>
        <v>0</v>
      </c>
      <c r="S21" s="925" t="s">
        <v>440</v>
      </c>
      <c r="T21" s="927">
        <f>①収支予算書!P15</f>
        <v>0</v>
      </c>
      <c r="U21" s="927" t="s">
        <v>441</v>
      </c>
      <c r="V21" s="933"/>
    </row>
    <row r="22" spans="1:22" ht="10.199999999999999" customHeight="1">
      <c r="A22" s="981"/>
      <c r="B22" s="984"/>
      <c r="C22" s="984"/>
      <c r="D22" s="984"/>
      <c r="E22" s="984"/>
      <c r="F22" s="984"/>
      <c r="G22" s="1034"/>
      <c r="H22" s="1037"/>
      <c r="I22" s="923"/>
      <c r="J22" s="923"/>
      <c r="K22" s="923"/>
      <c r="L22" s="725"/>
      <c r="M22" s="928"/>
      <c r="N22" s="931"/>
      <c r="O22" s="923"/>
      <c r="P22" s="923"/>
      <c r="Q22" s="923"/>
      <c r="R22" s="923"/>
      <c r="S22" s="725"/>
      <c r="T22" s="928"/>
      <c r="U22" s="928"/>
      <c r="V22" s="934"/>
    </row>
    <row r="23" spans="1:22" ht="10.199999999999999" customHeight="1">
      <c r="A23" s="981"/>
      <c r="B23" s="984"/>
      <c r="C23" s="984"/>
      <c r="D23" s="984"/>
      <c r="E23" s="984"/>
      <c r="F23" s="984"/>
      <c r="G23" s="1035"/>
      <c r="H23" s="1038"/>
      <c r="I23" s="924"/>
      <c r="J23" s="924"/>
      <c r="K23" s="924"/>
      <c r="L23" s="926"/>
      <c r="M23" s="929"/>
      <c r="N23" s="932"/>
      <c r="O23" s="924"/>
      <c r="P23" s="924"/>
      <c r="Q23" s="924"/>
      <c r="R23" s="924"/>
      <c r="S23" s="926"/>
      <c r="T23" s="929"/>
      <c r="U23" s="929"/>
      <c r="V23" s="935"/>
    </row>
    <row r="24" spans="1:22" ht="10.199999999999999" customHeight="1">
      <c r="A24" s="981"/>
      <c r="B24" s="984"/>
      <c r="C24" s="984"/>
      <c r="D24" s="984"/>
      <c r="E24" s="984"/>
      <c r="F24" s="985"/>
      <c r="G24" s="955" t="s">
        <v>67</v>
      </c>
      <c r="H24" s="956"/>
      <c r="I24" s="959">
        <f>①収支予算書!S15</f>
        <v>0</v>
      </c>
      <c r="J24" s="959"/>
      <c r="K24" s="961" t="s">
        <v>27</v>
      </c>
      <c r="L24" s="962"/>
      <c r="M24" s="965"/>
      <c r="N24" s="966"/>
      <c r="O24" s="966"/>
      <c r="P24" s="966"/>
      <c r="Q24" s="966"/>
      <c r="R24" s="966"/>
      <c r="S24" s="966"/>
      <c r="T24" s="966"/>
      <c r="U24" s="966"/>
      <c r="V24" s="967"/>
    </row>
    <row r="25" spans="1:22" ht="10.199999999999999" customHeight="1">
      <c r="A25" s="981"/>
      <c r="B25" s="986"/>
      <c r="C25" s="986"/>
      <c r="D25" s="986"/>
      <c r="E25" s="986"/>
      <c r="F25" s="987"/>
      <c r="G25" s="957"/>
      <c r="H25" s="958"/>
      <c r="I25" s="960"/>
      <c r="J25" s="960"/>
      <c r="K25" s="963"/>
      <c r="L25" s="964"/>
      <c r="M25" s="968"/>
      <c r="N25" s="969"/>
      <c r="O25" s="969"/>
      <c r="P25" s="969"/>
      <c r="Q25" s="969"/>
      <c r="R25" s="969"/>
      <c r="S25" s="969"/>
      <c r="T25" s="969"/>
      <c r="U25" s="969"/>
      <c r="V25" s="970"/>
    </row>
    <row r="26" spans="1:22" ht="10.199999999999999" customHeight="1">
      <c r="A26" s="981"/>
      <c r="B26" s="988" t="s">
        <v>26</v>
      </c>
      <c r="C26" s="988"/>
      <c r="D26" s="988"/>
      <c r="E26" s="988"/>
      <c r="F26" s="989"/>
      <c r="G26" s="990">
        <f>①収支予算書!C16</f>
        <v>0</v>
      </c>
      <c r="H26" s="991"/>
      <c r="I26" s="991"/>
      <c r="J26" s="991"/>
      <c r="K26" s="991"/>
      <c r="L26" s="991"/>
      <c r="M26" s="991"/>
      <c r="N26" s="991"/>
      <c r="O26" s="991"/>
      <c r="P26" s="991"/>
      <c r="Q26" s="991"/>
      <c r="R26" s="991"/>
      <c r="S26" s="991"/>
      <c r="T26" s="991"/>
      <c r="U26" s="991"/>
      <c r="V26" s="992"/>
    </row>
    <row r="27" spans="1:22" ht="10.199999999999999" customHeight="1">
      <c r="A27" s="981"/>
      <c r="B27" s="984"/>
      <c r="C27" s="984"/>
      <c r="D27" s="984"/>
      <c r="E27" s="984"/>
      <c r="F27" s="985"/>
      <c r="G27" s="993"/>
      <c r="H27" s="994"/>
      <c r="I27" s="994"/>
      <c r="J27" s="994"/>
      <c r="K27" s="994"/>
      <c r="L27" s="994"/>
      <c r="M27" s="994"/>
      <c r="N27" s="994"/>
      <c r="O27" s="994"/>
      <c r="P27" s="994"/>
      <c r="Q27" s="994"/>
      <c r="R27" s="994"/>
      <c r="S27" s="994"/>
      <c r="T27" s="994"/>
      <c r="U27" s="994"/>
      <c r="V27" s="995"/>
    </row>
    <row r="28" spans="1:22" ht="10.199999999999999" customHeight="1">
      <c r="A28" s="981"/>
      <c r="B28" s="986"/>
      <c r="C28" s="986"/>
      <c r="D28" s="986"/>
      <c r="E28" s="986"/>
      <c r="F28" s="987"/>
      <c r="G28" s="996"/>
      <c r="H28" s="997"/>
      <c r="I28" s="997"/>
      <c r="J28" s="997"/>
      <c r="K28" s="997"/>
      <c r="L28" s="997"/>
      <c r="M28" s="997"/>
      <c r="N28" s="997"/>
      <c r="O28" s="997"/>
      <c r="P28" s="997"/>
      <c r="Q28" s="997"/>
      <c r="R28" s="997"/>
      <c r="S28" s="997"/>
      <c r="T28" s="997"/>
      <c r="U28" s="997"/>
      <c r="V28" s="998"/>
    </row>
    <row r="29" spans="1:22" ht="10.199999999999999" customHeight="1">
      <c r="A29" s="981"/>
      <c r="B29" s="999" t="s">
        <v>78</v>
      </c>
      <c r="C29" s="999"/>
      <c r="D29" s="999"/>
      <c r="E29" s="999"/>
      <c r="F29" s="1000"/>
      <c r="G29" s="971"/>
      <c r="H29" s="972"/>
      <c r="I29" s="972"/>
      <c r="J29" s="972"/>
      <c r="K29" s="972"/>
      <c r="L29" s="972"/>
      <c r="M29" s="972"/>
      <c r="N29" s="972"/>
      <c r="O29" s="972"/>
      <c r="P29" s="972"/>
      <c r="Q29" s="972"/>
      <c r="R29" s="972"/>
      <c r="S29" s="972"/>
      <c r="T29" s="972"/>
      <c r="U29" s="972"/>
      <c r="V29" s="973"/>
    </row>
    <row r="30" spans="1:22" ht="10.199999999999999" customHeight="1">
      <c r="A30" s="981"/>
      <c r="B30" s="999"/>
      <c r="C30" s="999"/>
      <c r="D30" s="999"/>
      <c r="E30" s="999"/>
      <c r="F30" s="1000"/>
      <c r="G30" s="974"/>
      <c r="H30" s="975"/>
      <c r="I30" s="975"/>
      <c r="J30" s="975"/>
      <c r="K30" s="975"/>
      <c r="L30" s="975"/>
      <c r="M30" s="975"/>
      <c r="N30" s="975"/>
      <c r="O30" s="975"/>
      <c r="P30" s="975"/>
      <c r="Q30" s="975"/>
      <c r="R30" s="975"/>
      <c r="S30" s="975"/>
      <c r="T30" s="975"/>
      <c r="U30" s="975"/>
      <c r="V30" s="976"/>
    </row>
    <row r="31" spans="1:22" ht="10.199999999999999" customHeight="1">
      <c r="A31" s="981"/>
      <c r="B31" s="999"/>
      <c r="C31" s="999"/>
      <c r="D31" s="999"/>
      <c r="E31" s="999"/>
      <c r="F31" s="1000"/>
      <c r="G31" s="974"/>
      <c r="H31" s="975"/>
      <c r="I31" s="975"/>
      <c r="J31" s="975"/>
      <c r="K31" s="975"/>
      <c r="L31" s="975"/>
      <c r="M31" s="975"/>
      <c r="N31" s="975"/>
      <c r="O31" s="975"/>
      <c r="P31" s="975"/>
      <c r="Q31" s="975"/>
      <c r="R31" s="975"/>
      <c r="S31" s="975"/>
      <c r="T31" s="975"/>
      <c r="U31" s="975"/>
      <c r="V31" s="976"/>
    </row>
    <row r="32" spans="1:22" ht="10.199999999999999" customHeight="1">
      <c r="A32" s="981"/>
      <c r="B32" s="999"/>
      <c r="C32" s="999"/>
      <c r="D32" s="999"/>
      <c r="E32" s="999"/>
      <c r="F32" s="1000"/>
      <c r="G32" s="974"/>
      <c r="H32" s="975"/>
      <c r="I32" s="975"/>
      <c r="J32" s="975"/>
      <c r="K32" s="975"/>
      <c r="L32" s="975"/>
      <c r="M32" s="975"/>
      <c r="N32" s="975"/>
      <c r="O32" s="975"/>
      <c r="P32" s="975"/>
      <c r="Q32" s="975"/>
      <c r="R32" s="975"/>
      <c r="S32" s="975"/>
      <c r="T32" s="975"/>
      <c r="U32" s="975"/>
      <c r="V32" s="976"/>
    </row>
    <row r="33" spans="1:22" ht="10.199999999999999" customHeight="1">
      <c r="A33" s="981"/>
      <c r="B33" s="999"/>
      <c r="C33" s="999"/>
      <c r="D33" s="999"/>
      <c r="E33" s="999"/>
      <c r="F33" s="1000"/>
      <c r="G33" s="974"/>
      <c r="H33" s="975"/>
      <c r="I33" s="975"/>
      <c r="J33" s="975"/>
      <c r="K33" s="975"/>
      <c r="L33" s="975"/>
      <c r="M33" s="975"/>
      <c r="N33" s="975"/>
      <c r="O33" s="975"/>
      <c r="P33" s="975"/>
      <c r="Q33" s="975"/>
      <c r="R33" s="975"/>
      <c r="S33" s="975"/>
      <c r="T33" s="975"/>
      <c r="U33" s="975"/>
      <c r="V33" s="976"/>
    </row>
    <row r="34" spans="1:22" ht="10.199999999999999" customHeight="1">
      <c r="A34" s="981"/>
      <c r="B34" s="999"/>
      <c r="C34" s="999"/>
      <c r="D34" s="999"/>
      <c r="E34" s="999"/>
      <c r="F34" s="1000"/>
      <c r="G34" s="974"/>
      <c r="H34" s="975"/>
      <c r="I34" s="975"/>
      <c r="J34" s="975"/>
      <c r="K34" s="975"/>
      <c r="L34" s="975"/>
      <c r="M34" s="975"/>
      <c r="N34" s="975"/>
      <c r="O34" s="975"/>
      <c r="P34" s="975"/>
      <c r="Q34" s="975"/>
      <c r="R34" s="975"/>
      <c r="S34" s="975"/>
      <c r="T34" s="975"/>
      <c r="U34" s="975"/>
      <c r="V34" s="976"/>
    </row>
    <row r="35" spans="1:22" ht="10.199999999999999" customHeight="1">
      <c r="A35" s="981"/>
      <c r="B35" s="999"/>
      <c r="C35" s="999"/>
      <c r="D35" s="999"/>
      <c r="E35" s="999"/>
      <c r="F35" s="1000"/>
      <c r="G35" s="974"/>
      <c r="H35" s="975"/>
      <c r="I35" s="975"/>
      <c r="J35" s="975"/>
      <c r="K35" s="975"/>
      <c r="L35" s="975"/>
      <c r="M35" s="975"/>
      <c r="N35" s="975"/>
      <c r="O35" s="975"/>
      <c r="P35" s="975"/>
      <c r="Q35" s="975"/>
      <c r="R35" s="975"/>
      <c r="S35" s="975"/>
      <c r="T35" s="975"/>
      <c r="U35" s="975"/>
      <c r="V35" s="976"/>
    </row>
    <row r="36" spans="1:22" ht="10.199999999999999" customHeight="1">
      <c r="A36" s="981"/>
      <c r="B36" s="999"/>
      <c r="C36" s="999"/>
      <c r="D36" s="999"/>
      <c r="E36" s="999"/>
      <c r="F36" s="1000"/>
      <c r="G36" s="974"/>
      <c r="H36" s="975"/>
      <c r="I36" s="975"/>
      <c r="J36" s="975"/>
      <c r="K36" s="975"/>
      <c r="L36" s="975"/>
      <c r="M36" s="975"/>
      <c r="N36" s="975"/>
      <c r="O36" s="975"/>
      <c r="P36" s="975"/>
      <c r="Q36" s="975"/>
      <c r="R36" s="975"/>
      <c r="S36" s="975"/>
      <c r="T36" s="975"/>
      <c r="U36" s="975"/>
      <c r="V36" s="976"/>
    </row>
    <row r="37" spans="1:22" ht="10.199999999999999" customHeight="1">
      <c r="A37" s="981"/>
      <c r="B37" s="999"/>
      <c r="C37" s="999"/>
      <c r="D37" s="999"/>
      <c r="E37" s="999"/>
      <c r="F37" s="1000"/>
      <c r="G37" s="974"/>
      <c r="H37" s="975"/>
      <c r="I37" s="975"/>
      <c r="J37" s="975"/>
      <c r="K37" s="975"/>
      <c r="L37" s="975"/>
      <c r="M37" s="975"/>
      <c r="N37" s="975"/>
      <c r="O37" s="975"/>
      <c r="P37" s="975"/>
      <c r="Q37" s="975"/>
      <c r="R37" s="975"/>
      <c r="S37" s="975"/>
      <c r="T37" s="975"/>
      <c r="U37" s="975"/>
      <c r="V37" s="976"/>
    </row>
    <row r="38" spans="1:22" ht="10.199999999999999" customHeight="1">
      <c r="A38" s="981"/>
      <c r="B38" s="999"/>
      <c r="C38" s="999"/>
      <c r="D38" s="999"/>
      <c r="E38" s="999"/>
      <c r="F38" s="1000"/>
      <c r="G38" s="974"/>
      <c r="H38" s="975"/>
      <c r="I38" s="975"/>
      <c r="J38" s="975"/>
      <c r="K38" s="975"/>
      <c r="L38" s="975"/>
      <c r="M38" s="975"/>
      <c r="N38" s="975"/>
      <c r="O38" s="975"/>
      <c r="P38" s="975"/>
      <c r="Q38" s="975"/>
      <c r="R38" s="975"/>
      <c r="S38" s="975"/>
      <c r="T38" s="975"/>
      <c r="U38" s="975"/>
      <c r="V38" s="976"/>
    </row>
    <row r="39" spans="1:22" ht="10.199999999999999" customHeight="1">
      <c r="A39" s="981"/>
      <c r="B39" s="999"/>
      <c r="C39" s="999"/>
      <c r="D39" s="999"/>
      <c r="E39" s="999"/>
      <c r="F39" s="1000"/>
      <c r="G39" s="974"/>
      <c r="H39" s="975"/>
      <c r="I39" s="975"/>
      <c r="J39" s="975"/>
      <c r="K39" s="975"/>
      <c r="L39" s="975"/>
      <c r="M39" s="975"/>
      <c r="N39" s="975"/>
      <c r="O39" s="975"/>
      <c r="P39" s="975"/>
      <c r="Q39" s="975"/>
      <c r="R39" s="975"/>
      <c r="S39" s="975"/>
      <c r="T39" s="975"/>
      <c r="U39" s="975"/>
      <c r="V39" s="976"/>
    </row>
    <row r="40" spans="1:22" ht="10.199999999999999" customHeight="1">
      <c r="A40" s="981"/>
      <c r="B40" s="999"/>
      <c r="C40" s="999"/>
      <c r="D40" s="999"/>
      <c r="E40" s="999"/>
      <c r="F40" s="1000"/>
      <c r="G40" s="974"/>
      <c r="H40" s="975"/>
      <c r="I40" s="975"/>
      <c r="J40" s="975"/>
      <c r="K40" s="975"/>
      <c r="L40" s="975"/>
      <c r="M40" s="975"/>
      <c r="N40" s="975"/>
      <c r="O40" s="975"/>
      <c r="P40" s="975"/>
      <c r="Q40" s="975"/>
      <c r="R40" s="975"/>
      <c r="S40" s="975"/>
      <c r="T40" s="975"/>
      <c r="U40" s="975"/>
      <c r="V40" s="976"/>
    </row>
    <row r="41" spans="1:22" ht="9.75" customHeight="1">
      <c r="A41" s="981"/>
      <c r="B41" s="999"/>
      <c r="C41" s="999"/>
      <c r="D41" s="999"/>
      <c r="E41" s="999"/>
      <c r="F41" s="1000"/>
      <c r="G41" s="974"/>
      <c r="H41" s="975"/>
      <c r="I41" s="975"/>
      <c r="J41" s="975"/>
      <c r="K41" s="975"/>
      <c r="L41" s="975"/>
      <c r="M41" s="975"/>
      <c r="N41" s="975"/>
      <c r="O41" s="975"/>
      <c r="P41" s="975"/>
      <c r="Q41" s="975"/>
      <c r="R41" s="975"/>
      <c r="S41" s="975"/>
      <c r="T41" s="975"/>
      <c r="U41" s="975"/>
      <c r="V41" s="976"/>
    </row>
    <row r="42" spans="1:22" ht="10.199999999999999" customHeight="1">
      <c r="A42" s="981"/>
      <c r="B42" s="999"/>
      <c r="C42" s="999"/>
      <c r="D42" s="999"/>
      <c r="E42" s="999"/>
      <c r="F42" s="1000"/>
      <c r="G42" s="974"/>
      <c r="H42" s="975"/>
      <c r="I42" s="975"/>
      <c r="J42" s="975"/>
      <c r="K42" s="975"/>
      <c r="L42" s="975"/>
      <c r="M42" s="975"/>
      <c r="N42" s="975"/>
      <c r="O42" s="975"/>
      <c r="P42" s="975"/>
      <c r="Q42" s="975"/>
      <c r="R42" s="975"/>
      <c r="S42" s="975"/>
      <c r="T42" s="975"/>
      <c r="U42" s="975"/>
      <c r="V42" s="976"/>
    </row>
    <row r="43" spans="1:22" ht="10.199999999999999" customHeight="1">
      <c r="A43" s="981"/>
      <c r="B43" s="999"/>
      <c r="C43" s="999"/>
      <c r="D43" s="999"/>
      <c r="E43" s="999"/>
      <c r="F43" s="1000"/>
      <c r="G43" s="974"/>
      <c r="H43" s="975"/>
      <c r="I43" s="975"/>
      <c r="J43" s="975"/>
      <c r="K43" s="975"/>
      <c r="L43" s="975"/>
      <c r="M43" s="975"/>
      <c r="N43" s="975"/>
      <c r="O43" s="975"/>
      <c r="P43" s="975"/>
      <c r="Q43" s="975"/>
      <c r="R43" s="975"/>
      <c r="S43" s="975"/>
      <c r="T43" s="975"/>
      <c r="U43" s="975"/>
      <c r="V43" s="976"/>
    </row>
    <row r="44" spans="1:22" ht="10.199999999999999" customHeight="1">
      <c r="A44" s="981"/>
      <c r="B44" s="999"/>
      <c r="C44" s="999"/>
      <c r="D44" s="999"/>
      <c r="E44" s="999"/>
      <c r="F44" s="1000"/>
      <c r="G44" s="974"/>
      <c r="H44" s="975"/>
      <c r="I44" s="975"/>
      <c r="J44" s="975"/>
      <c r="K44" s="975"/>
      <c r="L44" s="975"/>
      <c r="M44" s="975"/>
      <c r="N44" s="975"/>
      <c r="O44" s="975"/>
      <c r="P44" s="975"/>
      <c r="Q44" s="975"/>
      <c r="R44" s="975"/>
      <c r="S44" s="975"/>
      <c r="T44" s="975"/>
      <c r="U44" s="975"/>
      <c r="V44" s="976"/>
    </row>
    <row r="45" spans="1:22" ht="10.199999999999999" customHeight="1">
      <c r="A45" s="981"/>
      <c r="B45" s="1032" t="s">
        <v>79</v>
      </c>
      <c r="C45" s="999"/>
      <c r="D45" s="999"/>
      <c r="E45" s="999"/>
      <c r="F45" s="1000"/>
      <c r="G45" s="971"/>
      <c r="H45" s="972"/>
      <c r="I45" s="972"/>
      <c r="J45" s="972"/>
      <c r="K45" s="972"/>
      <c r="L45" s="972"/>
      <c r="M45" s="972"/>
      <c r="N45" s="972"/>
      <c r="O45" s="972"/>
      <c r="P45" s="972"/>
      <c r="Q45" s="972"/>
      <c r="R45" s="972"/>
      <c r="S45" s="972"/>
      <c r="T45" s="972"/>
      <c r="U45" s="972"/>
      <c r="V45" s="973"/>
    </row>
    <row r="46" spans="1:22" ht="10.199999999999999" customHeight="1">
      <c r="A46" s="981"/>
      <c r="B46" s="1032"/>
      <c r="C46" s="999"/>
      <c r="D46" s="999"/>
      <c r="E46" s="999"/>
      <c r="F46" s="1000"/>
      <c r="G46" s="974"/>
      <c r="H46" s="975"/>
      <c r="I46" s="975"/>
      <c r="J46" s="975"/>
      <c r="K46" s="975"/>
      <c r="L46" s="975"/>
      <c r="M46" s="975"/>
      <c r="N46" s="975"/>
      <c r="O46" s="975"/>
      <c r="P46" s="975"/>
      <c r="Q46" s="975"/>
      <c r="R46" s="975"/>
      <c r="S46" s="975"/>
      <c r="T46" s="975"/>
      <c r="U46" s="975"/>
      <c r="V46" s="976"/>
    </row>
    <row r="47" spans="1:22" ht="10.199999999999999" customHeight="1">
      <c r="A47" s="981"/>
      <c r="B47" s="1032"/>
      <c r="C47" s="999"/>
      <c r="D47" s="999"/>
      <c r="E47" s="999"/>
      <c r="F47" s="1000"/>
      <c r="G47" s="974"/>
      <c r="H47" s="975"/>
      <c r="I47" s="975"/>
      <c r="J47" s="975"/>
      <c r="K47" s="975"/>
      <c r="L47" s="975"/>
      <c r="M47" s="975"/>
      <c r="N47" s="975"/>
      <c r="O47" s="975"/>
      <c r="P47" s="975"/>
      <c r="Q47" s="975"/>
      <c r="R47" s="975"/>
      <c r="S47" s="975"/>
      <c r="T47" s="975"/>
      <c r="U47" s="975"/>
      <c r="V47" s="976"/>
    </row>
    <row r="48" spans="1:22" ht="10.199999999999999" customHeight="1">
      <c r="A48" s="981"/>
      <c r="B48" s="1032"/>
      <c r="C48" s="999"/>
      <c r="D48" s="999"/>
      <c r="E48" s="999"/>
      <c r="F48" s="1000"/>
      <c r="G48" s="974"/>
      <c r="H48" s="975"/>
      <c r="I48" s="975"/>
      <c r="J48" s="975"/>
      <c r="K48" s="975"/>
      <c r="L48" s="975"/>
      <c r="M48" s="975"/>
      <c r="N48" s="975"/>
      <c r="O48" s="975"/>
      <c r="P48" s="975"/>
      <c r="Q48" s="975"/>
      <c r="R48" s="975"/>
      <c r="S48" s="975"/>
      <c r="T48" s="975"/>
      <c r="U48" s="975"/>
      <c r="V48" s="976"/>
    </row>
    <row r="49" spans="1:22" ht="10.199999999999999" customHeight="1">
      <c r="A49" s="981"/>
      <c r="B49" s="1032"/>
      <c r="C49" s="999"/>
      <c r="D49" s="999"/>
      <c r="E49" s="999"/>
      <c r="F49" s="1000"/>
      <c r="G49" s="974"/>
      <c r="H49" s="975"/>
      <c r="I49" s="975"/>
      <c r="J49" s="975"/>
      <c r="K49" s="975"/>
      <c r="L49" s="975"/>
      <c r="M49" s="975"/>
      <c r="N49" s="975"/>
      <c r="O49" s="975"/>
      <c r="P49" s="975"/>
      <c r="Q49" s="975"/>
      <c r="R49" s="975"/>
      <c r="S49" s="975"/>
      <c r="T49" s="975"/>
      <c r="U49" s="975"/>
      <c r="V49" s="976"/>
    </row>
    <row r="50" spans="1:22" ht="10.199999999999999" customHeight="1">
      <c r="A50" s="981"/>
      <c r="B50" s="1032"/>
      <c r="C50" s="999"/>
      <c r="D50" s="999"/>
      <c r="E50" s="999"/>
      <c r="F50" s="1000"/>
      <c r="G50" s="974"/>
      <c r="H50" s="975"/>
      <c r="I50" s="975"/>
      <c r="J50" s="975"/>
      <c r="K50" s="975"/>
      <c r="L50" s="975"/>
      <c r="M50" s="975"/>
      <c r="N50" s="975"/>
      <c r="O50" s="975"/>
      <c r="P50" s="975"/>
      <c r="Q50" s="975"/>
      <c r="R50" s="975"/>
      <c r="S50" s="975"/>
      <c r="T50" s="975"/>
      <c r="U50" s="975"/>
      <c r="V50" s="976"/>
    </row>
    <row r="51" spans="1:22" ht="10.199999999999999" customHeight="1">
      <c r="A51" s="981"/>
      <c r="B51" s="1032"/>
      <c r="C51" s="999"/>
      <c r="D51" s="999"/>
      <c r="E51" s="999"/>
      <c r="F51" s="1000"/>
      <c r="G51" s="974"/>
      <c r="H51" s="975"/>
      <c r="I51" s="975"/>
      <c r="J51" s="975"/>
      <c r="K51" s="975"/>
      <c r="L51" s="975"/>
      <c r="M51" s="975"/>
      <c r="N51" s="975"/>
      <c r="O51" s="975"/>
      <c r="P51" s="975"/>
      <c r="Q51" s="975"/>
      <c r="R51" s="975"/>
      <c r="S51" s="975"/>
      <c r="T51" s="975"/>
      <c r="U51" s="975"/>
      <c r="V51" s="976"/>
    </row>
    <row r="52" spans="1:22" ht="10.199999999999999" customHeight="1">
      <c r="A52" s="981"/>
      <c r="B52" s="1032"/>
      <c r="C52" s="999"/>
      <c r="D52" s="999"/>
      <c r="E52" s="999"/>
      <c r="F52" s="1000"/>
      <c r="G52" s="974"/>
      <c r="H52" s="975"/>
      <c r="I52" s="975"/>
      <c r="J52" s="975"/>
      <c r="K52" s="975"/>
      <c r="L52" s="975"/>
      <c r="M52" s="975"/>
      <c r="N52" s="975"/>
      <c r="O52" s="975"/>
      <c r="P52" s="975"/>
      <c r="Q52" s="975"/>
      <c r="R52" s="975"/>
      <c r="S52" s="975"/>
      <c r="T52" s="975"/>
      <c r="U52" s="975"/>
      <c r="V52" s="976"/>
    </row>
    <row r="53" spans="1:22" ht="10.199999999999999" customHeight="1">
      <c r="A53" s="981"/>
      <c r="B53" s="1032"/>
      <c r="C53" s="999"/>
      <c r="D53" s="999"/>
      <c r="E53" s="999"/>
      <c r="F53" s="1000"/>
      <c r="G53" s="974"/>
      <c r="H53" s="975"/>
      <c r="I53" s="975"/>
      <c r="J53" s="975"/>
      <c r="K53" s="975"/>
      <c r="L53" s="975"/>
      <c r="M53" s="975"/>
      <c r="N53" s="975"/>
      <c r="O53" s="975"/>
      <c r="P53" s="975"/>
      <c r="Q53" s="975"/>
      <c r="R53" s="975"/>
      <c r="S53" s="975"/>
      <c r="T53" s="975"/>
      <c r="U53" s="975"/>
      <c r="V53" s="976"/>
    </row>
    <row r="54" spans="1:22" ht="10.199999999999999" customHeight="1">
      <c r="A54" s="981"/>
      <c r="B54" s="1032"/>
      <c r="C54" s="999"/>
      <c r="D54" s="999"/>
      <c r="E54" s="999"/>
      <c r="F54" s="1000"/>
      <c r="G54" s="974"/>
      <c r="H54" s="975"/>
      <c r="I54" s="975"/>
      <c r="J54" s="975"/>
      <c r="K54" s="975"/>
      <c r="L54" s="975"/>
      <c r="M54" s="975"/>
      <c r="N54" s="975"/>
      <c r="O54" s="975"/>
      <c r="P54" s="975"/>
      <c r="Q54" s="975"/>
      <c r="R54" s="975"/>
      <c r="S54" s="975"/>
      <c r="T54" s="975"/>
      <c r="U54" s="975"/>
      <c r="V54" s="976"/>
    </row>
    <row r="55" spans="1:22" ht="10.199999999999999" customHeight="1">
      <c r="A55" s="981"/>
      <c r="B55" s="1032"/>
      <c r="C55" s="999"/>
      <c r="D55" s="999"/>
      <c r="E55" s="999"/>
      <c r="F55" s="1000"/>
      <c r="G55" s="974"/>
      <c r="H55" s="975"/>
      <c r="I55" s="975"/>
      <c r="J55" s="975"/>
      <c r="K55" s="975"/>
      <c r="L55" s="975"/>
      <c r="M55" s="975"/>
      <c r="N55" s="975"/>
      <c r="O55" s="975"/>
      <c r="P55" s="975"/>
      <c r="Q55" s="975"/>
      <c r="R55" s="975"/>
      <c r="S55" s="975"/>
      <c r="T55" s="975"/>
      <c r="U55" s="975"/>
      <c r="V55" s="976"/>
    </row>
    <row r="56" spans="1:22" ht="10.199999999999999" customHeight="1">
      <c r="A56" s="981"/>
      <c r="B56" s="1032"/>
      <c r="C56" s="999"/>
      <c r="D56" s="999"/>
      <c r="E56" s="999"/>
      <c r="F56" s="1000"/>
      <c r="G56" s="974"/>
      <c r="H56" s="975"/>
      <c r="I56" s="975"/>
      <c r="J56" s="975"/>
      <c r="K56" s="975"/>
      <c r="L56" s="975"/>
      <c r="M56" s="975"/>
      <c r="N56" s="975"/>
      <c r="O56" s="975"/>
      <c r="P56" s="975"/>
      <c r="Q56" s="975"/>
      <c r="R56" s="975"/>
      <c r="S56" s="975"/>
      <c r="T56" s="975"/>
      <c r="U56" s="975"/>
      <c r="V56" s="976"/>
    </row>
    <row r="57" spans="1:22" ht="10.199999999999999" customHeight="1">
      <c r="A57" s="981"/>
      <c r="B57" s="1032"/>
      <c r="C57" s="999"/>
      <c r="D57" s="999"/>
      <c r="E57" s="999"/>
      <c r="F57" s="1000"/>
      <c r="G57" s="974"/>
      <c r="H57" s="975"/>
      <c r="I57" s="975"/>
      <c r="J57" s="975"/>
      <c r="K57" s="975"/>
      <c r="L57" s="975"/>
      <c r="M57" s="975"/>
      <c r="N57" s="975"/>
      <c r="O57" s="975"/>
      <c r="P57" s="975"/>
      <c r="Q57" s="975"/>
      <c r="R57" s="975"/>
      <c r="S57" s="975"/>
      <c r="T57" s="975"/>
      <c r="U57" s="975"/>
      <c r="V57" s="976"/>
    </row>
    <row r="58" spans="1:22" ht="10.199999999999999" customHeight="1">
      <c r="A58" s="981"/>
      <c r="B58" s="1032"/>
      <c r="C58" s="999"/>
      <c r="D58" s="999"/>
      <c r="E58" s="999"/>
      <c r="F58" s="1000"/>
      <c r="G58" s="974"/>
      <c r="H58" s="975"/>
      <c r="I58" s="975"/>
      <c r="J58" s="975"/>
      <c r="K58" s="975"/>
      <c r="L58" s="975"/>
      <c r="M58" s="975"/>
      <c r="N58" s="975"/>
      <c r="O58" s="975"/>
      <c r="P58" s="975"/>
      <c r="Q58" s="975"/>
      <c r="R58" s="975"/>
      <c r="S58" s="975"/>
      <c r="T58" s="975"/>
      <c r="U58" s="975"/>
      <c r="V58" s="976"/>
    </row>
    <row r="59" spans="1:22" ht="10.199999999999999" customHeight="1">
      <c r="A59" s="981"/>
      <c r="B59" s="1032"/>
      <c r="C59" s="999"/>
      <c r="D59" s="999"/>
      <c r="E59" s="999"/>
      <c r="F59" s="1000"/>
      <c r="G59" s="974"/>
      <c r="H59" s="975"/>
      <c r="I59" s="975"/>
      <c r="J59" s="975"/>
      <c r="K59" s="975"/>
      <c r="L59" s="975"/>
      <c r="M59" s="975"/>
      <c r="N59" s="975"/>
      <c r="O59" s="975"/>
      <c r="P59" s="975"/>
      <c r="Q59" s="975"/>
      <c r="R59" s="975"/>
      <c r="S59" s="975"/>
      <c r="T59" s="975"/>
      <c r="U59" s="975"/>
      <c r="V59" s="976"/>
    </row>
    <row r="60" spans="1:22" ht="10.199999999999999" customHeight="1">
      <c r="A60" s="981"/>
      <c r="B60" s="1032"/>
      <c r="C60" s="999"/>
      <c r="D60" s="999"/>
      <c r="E60" s="999"/>
      <c r="F60" s="1000"/>
      <c r="G60" s="977"/>
      <c r="H60" s="978"/>
      <c r="I60" s="978"/>
      <c r="J60" s="978"/>
      <c r="K60" s="978"/>
      <c r="L60" s="978"/>
      <c r="M60" s="978"/>
      <c r="N60" s="978"/>
      <c r="O60" s="978"/>
      <c r="P60" s="978"/>
      <c r="Q60" s="978"/>
      <c r="R60" s="978"/>
      <c r="S60" s="978"/>
      <c r="T60" s="978"/>
      <c r="U60" s="978"/>
      <c r="V60" s="979"/>
    </row>
    <row r="61" spans="1:22" ht="16.2" customHeight="1">
      <c r="A61" s="981"/>
      <c r="B61" s="940" t="s">
        <v>80</v>
      </c>
      <c r="C61" s="940"/>
      <c r="D61" s="940"/>
      <c r="E61" s="940"/>
      <c r="F61" s="941"/>
      <c r="G61" s="971"/>
      <c r="H61" s="972"/>
      <c r="I61" s="972"/>
      <c r="J61" s="972"/>
      <c r="K61" s="972"/>
      <c r="L61" s="972"/>
      <c r="M61" s="972"/>
      <c r="N61" s="972"/>
      <c r="O61" s="972"/>
      <c r="P61" s="972"/>
      <c r="Q61" s="972"/>
      <c r="R61" s="972"/>
      <c r="S61" s="972"/>
      <c r="T61" s="972"/>
      <c r="U61" s="972"/>
      <c r="V61" s="973"/>
    </row>
    <row r="62" spans="1:22" ht="16.2" customHeight="1">
      <c r="A62" s="981"/>
      <c r="B62" s="940"/>
      <c r="C62" s="940"/>
      <c r="D62" s="940"/>
      <c r="E62" s="940"/>
      <c r="F62" s="941"/>
      <c r="G62" s="1001"/>
      <c r="H62" s="975"/>
      <c r="I62" s="975"/>
      <c r="J62" s="975"/>
      <c r="K62" s="975"/>
      <c r="L62" s="975"/>
      <c r="M62" s="975"/>
      <c r="N62" s="975"/>
      <c r="O62" s="975"/>
      <c r="P62" s="975"/>
      <c r="Q62" s="975"/>
      <c r="R62" s="975"/>
      <c r="S62" s="975"/>
      <c r="T62" s="975"/>
      <c r="U62" s="975"/>
      <c r="V62" s="976"/>
    </row>
    <row r="63" spans="1:22" ht="16.2" customHeight="1">
      <c r="A63" s="981"/>
      <c r="B63" s="940"/>
      <c r="C63" s="940"/>
      <c r="D63" s="940"/>
      <c r="E63" s="940"/>
      <c r="F63" s="941"/>
      <c r="G63" s="1001"/>
      <c r="H63" s="975"/>
      <c r="I63" s="975"/>
      <c r="J63" s="975"/>
      <c r="K63" s="975"/>
      <c r="L63" s="975"/>
      <c r="M63" s="975"/>
      <c r="N63" s="975"/>
      <c r="O63" s="975"/>
      <c r="P63" s="975"/>
      <c r="Q63" s="975"/>
      <c r="R63" s="975"/>
      <c r="S63" s="975"/>
      <c r="T63" s="975"/>
      <c r="U63" s="975"/>
      <c r="V63" s="976"/>
    </row>
    <row r="64" spans="1:22" ht="16.2" customHeight="1">
      <c r="A64" s="981"/>
      <c r="B64" s="940"/>
      <c r="C64" s="940"/>
      <c r="D64" s="940"/>
      <c r="E64" s="940"/>
      <c r="F64" s="941"/>
      <c r="G64" s="1001"/>
      <c r="H64" s="975"/>
      <c r="I64" s="975"/>
      <c r="J64" s="975"/>
      <c r="K64" s="975"/>
      <c r="L64" s="975"/>
      <c r="M64" s="975"/>
      <c r="N64" s="975"/>
      <c r="O64" s="975"/>
      <c r="P64" s="975"/>
      <c r="Q64" s="975"/>
      <c r="R64" s="975"/>
      <c r="S64" s="975"/>
      <c r="T64" s="975"/>
      <c r="U64" s="975"/>
      <c r="V64" s="976"/>
    </row>
    <row r="65" spans="1:22" ht="16.2" customHeight="1">
      <c r="A65" s="981"/>
      <c r="B65" s="940"/>
      <c r="C65" s="940"/>
      <c r="D65" s="940"/>
      <c r="E65" s="940"/>
      <c r="F65" s="941"/>
      <c r="G65" s="1001"/>
      <c r="H65" s="975"/>
      <c r="I65" s="975"/>
      <c r="J65" s="975"/>
      <c r="K65" s="975"/>
      <c r="L65" s="975"/>
      <c r="M65" s="975"/>
      <c r="N65" s="975"/>
      <c r="O65" s="975"/>
      <c r="P65" s="975"/>
      <c r="Q65" s="975"/>
      <c r="R65" s="975"/>
      <c r="S65" s="975"/>
      <c r="T65" s="975"/>
      <c r="U65" s="975"/>
      <c r="V65" s="976"/>
    </row>
    <row r="66" spans="1:22" ht="16.2" customHeight="1">
      <c r="A66" s="981"/>
      <c r="B66" s="940"/>
      <c r="C66" s="940"/>
      <c r="D66" s="940"/>
      <c r="E66" s="940"/>
      <c r="F66" s="941"/>
      <c r="G66" s="1001"/>
      <c r="H66" s="975"/>
      <c r="I66" s="975"/>
      <c r="J66" s="975"/>
      <c r="K66" s="975"/>
      <c r="L66" s="975"/>
      <c r="M66" s="975"/>
      <c r="N66" s="975"/>
      <c r="O66" s="975"/>
      <c r="P66" s="975"/>
      <c r="Q66" s="975"/>
      <c r="R66" s="975"/>
      <c r="S66" s="975"/>
      <c r="T66" s="975"/>
      <c r="U66" s="975"/>
      <c r="V66" s="976"/>
    </row>
    <row r="67" spans="1:22" ht="16.2" customHeight="1">
      <c r="A67" s="981"/>
      <c r="B67" s="940"/>
      <c r="C67" s="940"/>
      <c r="D67" s="940"/>
      <c r="E67" s="940"/>
      <c r="F67" s="941"/>
      <c r="G67" s="1001"/>
      <c r="H67" s="975"/>
      <c r="I67" s="975"/>
      <c r="J67" s="975"/>
      <c r="K67" s="975"/>
      <c r="L67" s="975"/>
      <c r="M67" s="975"/>
      <c r="N67" s="975"/>
      <c r="O67" s="975"/>
      <c r="P67" s="975"/>
      <c r="Q67" s="975"/>
      <c r="R67" s="975"/>
      <c r="S67" s="975"/>
      <c r="T67" s="975"/>
      <c r="U67" s="975"/>
      <c r="V67" s="976"/>
    </row>
    <row r="68" spans="1:22" ht="12" customHeight="1">
      <c r="A68" s="981"/>
      <c r="B68" s="940"/>
      <c r="C68" s="940"/>
      <c r="D68" s="940"/>
      <c r="E68" s="940"/>
      <c r="F68" s="941"/>
      <c r="G68" s="1001"/>
      <c r="H68" s="975"/>
      <c r="I68" s="975"/>
      <c r="J68" s="975"/>
      <c r="K68" s="975"/>
      <c r="L68" s="975"/>
      <c r="M68" s="975"/>
      <c r="N68" s="975"/>
      <c r="O68" s="975"/>
      <c r="P68" s="975"/>
      <c r="Q68" s="975"/>
      <c r="R68" s="975"/>
      <c r="S68" s="975"/>
      <c r="T68" s="975"/>
      <c r="U68" s="975"/>
      <c r="V68" s="976"/>
    </row>
    <row r="69" spans="1:22" ht="16.2" customHeight="1">
      <c r="A69" s="981"/>
      <c r="B69" s="940"/>
      <c r="C69" s="940"/>
      <c r="D69" s="940"/>
      <c r="E69" s="940"/>
      <c r="F69" s="941"/>
      <c r="G69" s="1001"/>
      <c r="H69" s="975"/>
      <c r="I69" s="975"/>
      <c r="J69" s="975"/>
      <c r="K69" s="975"/>
      <c r="L69" s="975"/>
      <c r="M69" s="975"/>
      <c r="N69" s="975"/>
      <c r="O69" s="975"/>
      <c r="P69" s="975"/>
      <c r="Q69" s="975"/>
      <c r="R69" s="975"/>
      <c r="S69" s="975"/>
      <c r="T69" s="975"/>
      <c r="U69" s="975"/>
      <c r="V69" s="976"/>
    </row>
    <row r="70" spans="1:22" ht="16.2" customHeight="1">
      <c r="A70" s="981"/>
      <c r="B70" s="940"/>
      <c r="C70" s="940"/>
      <c r="D70" s="940"/>
      <c r="E70" s="940"/>
      <c r="F70" s="941"/>
      <c r="G70" s="1001"/>
      <c r="H70" s="975"/>
      <c r="I70" s="975"/>
      <c r="J70" s="975"/>
      <c r="K70" s="975"/>
      <c r="L70" s="975"/>
      <c r="M70" s="975"/>
      <c r="N70" s="975"/>
      <c r="O70" s="975"/>
      <c r="P70" s="975"/>
      <c r="Q70" s="975"/>
      <c r="R70" s="975"/>
      <c r="S70" s="975"/>
      <c r="T70" s="975"/>
      <c r="U70" s="975"/>
      <c r="V70" s="976"/>
    </row>
    <row r="71" spans="1:22" ht="13.95" customHeight="1">
      <c r="A71" s="981"/>
      <c r="B71" s="940"/>
      <c r="C71" s="940"/>
      <c r="D71" s="940"/>
      <c r="E71" s="940"/>
      <c r="F71" s="941"/>
      <c r="G71" s="1001"/>
      <c r="H71" s="975"/>
      <c r="I71" s="975"/>
      <c r="J71" s="975"/>
      <c r="K71" s="975"/>
      <c r="L71" s="975"/>
      <c r="M71" s="975"/>
      <c r="N71" s="975"/>
      <c r="O71" s="975"/>
      <c r="P71" s="975"/>
      <c r="Q71" s="975"/>
      <c r="R71" s="975"/>
      <c r="S71" s="975"/>
      <c r="T71" s="975"/>
      <c r="U71" s="975"/>
      <c r="V71" s="976"/>
    </row>
    <row r="72" spans="1:22" ht="16.2" customHeight="1">
      <c r="A72" s="981"/>
      <c r="B72" s="940"/>
      <c r="C72" s="940"/>
      <c r="D72" s="940"/>
      <c r="E72" s="940"/>
      <c r="F72" s="941"/>
      <c r="G72" s="1001"/>
      <c r="H72" s="975"/>
      <c r="I72" s="975"/>
      <c r="J72" s="975"/>
      <c r="K72" s="975"/>
      <c r="L72" s="975"/>
      <c r="M72" s="975"/>
      <c r="N72" s="975"/>
      <c r="O72" s="975"/>
      <c r="P72" s="975"/>
      <c r="Q72" s="975"/>
      <c r="R72" s="975"/>
      <c r="S72" s="975"/>
      <c r="T72" s="975"/>
      <c r="U72" s="975"/>
      <c r="V72" s="976"/>
    </row>
    <row r="73" spans="1:22" ht="16.2" customHeight="1">
      <c r="A73" s="981"/>
      <c r="B73" s="940"/>
      <c r="C73" s="940"/>
      <c r="D73" s="940"/>
      <c r="E73" s="940"/>
      <c r="F73" s="941"/>
      <c r="G73" s="1001"/>
      <c r="H73" s="975"/>
      <c r="I73" s="975"/>
      <c r="J73" s="975"/>
      <c r="K73" s="975"/>
      <c r="L73" s="975"/>
      <c r="M73" s="975"/>
      <c r="N73" s="975"/>
      <c r="O73" s="975"/>
      <c r="P73" s="975"/>
      <c r="Q73" s="975"/>
      <c r="R73" s="975"/>
      <c r="S73" s="975"/>
      <c r="T73" s="975"/>
      <c r="U73" s="975"/>
      <c r="V73" s="976"/>
    </row>
    <row r="74" spans="1:22" ht="16.2" customHeight="1">
      <c r="A74" s="981"/>
      <c r="B74" s="940"/>
      <c r="C74" s="940"/>
      <c r="D74" s="940"/>
      <c r="E74" s="940"/>
      <c r="F74" s="941"/>
      <c r="G74" s="1001"/>
      <c r="H74" s="975"/>
      <c r="I74" s="975"/>
      <c r="J74" s="975"/>
      <c r="K74" s="975"/>
      <c r="L74" s="975"/>
      <c r="M74" s="975"/>
      <c r="N74" s="975"/>
      <c r="O74" s="975"/>
      <c r="P74" s="975"/>
      <c r="Q74" s="975"/>
      <c r="R74" s="975"/>
      <c r="S74" s="975"/>
      <c r="T74" s="975"/>
      <c r="U74" s="975"/>
      <c r="V74" s="976"/>
    </row>
    <row r="75" spans="1:22" ht="16.2" customHeight="1" thickBot="1">
      <c r="A75" s="982"/>
      <c r="B75" s="943"/>
      <c r="C75" s="943"/>
      <c r="D75" s="943"/>
      <c r="E75" s="943"/>
      <c r="F75" s="944"/>
      <c r="G75" s="1002"/>
      <c r="H75" s="1003"/>
      <c r="I75" s="1003"/>
      <c r="J75" s="1003"/>
      <c r="K75" s="1003"/>
      <c r="L75" s="1003"/>
      <c r="M75" s="1003"/>
      <c r="N75" s="1003"/>
      <c r="O75" s="1003"/>
      <c r="P75" s="1003"/>
      <c r="Q75" s="1003"/>
      <c r="R75" s="1003"/>
      <c r="S75" s="1003"/>
      <c r="T75" s="1003"/>
      <c r="U75" s="1003"/>
      <c r="V75" s="1004"/>
    </row>
    <row r="76" spans="1:22" ht="10.199999999999999" customHeight="1">
      <c r="A76" s="936" t="s">
        <v>25</v>
      </c>
      <c r="B76" s="937"/>
      <c r="C76" s="937"/>
      <c r="D76" s="937"/>
      <c r="E76" s="937"/>
      <c r="F76" s="938"/>
      <c r="G76" s="945"/>
      <c r="H76" s="946"/>
      <c r="I76" s="946"/>
      <c r="J76" s="946"/>
      <c r="K76" s="946"/>
      <c r="L76" s="946"/>
      <c r="M76" s="946"/>
      <c r="N76" s="946"/>
      <c r="O76" s="946"/>
      <c r="P76" s="946"/>
      <c r="Q76" s="946"/>
      <c r="R76" s="946"/>
      <c r="S76" s="946"/>
      <c r="T76" s="946"/>
      <c r="U76" s="946"/>
      <c r="V76" s="947"/>
    </row>
    <row r="77" spans="1:22" ht="10.199999999999999" customHeight="1">
      <c r="A77" s="939"/>
      <c r="B77" s="940"/>
      <c r="C77" s="940"/>
      <c r="D77" s="940"/>
      <c r="E77" s="940"/>
      <c r="F77" s="941"/>
      <c r="G77" s="948"/>
      <c r="H77" s="949"/>
      <c r="I77" s="949"/>
      <c r="J77" s="949"/>
      <c r="K77" s="949"/>
      <c r="L77" s="949"/>
      <c r="M77" s="949"/>
      <c r="N77" s="949"/>
      <c r="O77" s="949"/>
      <c r="P77" s="949"/>
      <c r="Q77" s="949"/>
      <c r="R77" s="949"/>
      <c r="S77" s="949"/>
      <c r="T77" s="949"/>
      <c r="U77" s="949"/>
      <c r="V77" s="950"/>
    </row>
    <row r="78" spans="1:22" ht="10.199999999999999" customHeight="1" thickBot="1">
      <c r="A78" s="942"/>
      <c r="B78" s="943"/>
      <c r="C78" s="943"/>
      <c r="D78" s="943"/>
      <c r="E78" s="943"/>
      <c r="F78" s="944"/>
      <c r="G78" s="951"/>
      <c r="H78" s="952"/>
      <c r="I78" s="952"/>
      <c r="J78" s="952"/>
      <c r="K78" s="952"/>
      <c r="L78" s="952"/>
      <c r="M78" s="952"/>
      <c r="N78" s="952"/>
      <c r="O78" s="952"/>
      <c r="P78" s="952"/>
      <c r="Q78" s="952"/>
      <c r="R78" s="952"/>
      <c r="S78" s="952"/>
      <c r="T78" s="952"/>
      <c r="U78" s="952"/>
      <c r="V78" s="953"/>
    </row>
    <row r="79" spans="1:22" ht="10.199999999999999" customHeight="1">
      <c r="A79" s="954"/>
      <c r="B79" s="954"/>
      <c r="C79" s="954"/>
      <c r="D79" s="954"/>
      <c r="E79" s="954"/>
      <c r="F79" s="954"/>
      <c r="G79" s="954"/>
      <c r="H79" s="954"/>
      <c r="I79" s="954"/>
      <c r="J79" s="954"/>
      <c r="K79" s="954"/>
      <c r="L79" s="954"/>
      <c r="M79" s="954"/>
      <c r="N79" s="954"/>
      <c r="O79" s="954"/>
      <c r="P79" s="954"/>
      <c r="Q79" s="954"/>
      <c r="R79" s="954"/>
      <c r="S79" s="954"/>
      <c r="T79" s="954"/>
      <c r="U79" s="954"/>
      <c r="V79" s="954"/>
    </row>
    <row r="80" spans="1:22" ht="10.199999999999999" customHeight="1">
      <c r="A80" s="954"/>
      <c r="B80" s="954"/>
      <c r="C80" s="954"/>
      <c r="D80" s="954"/>
      <c r="E80" s="954"/>
      <c r="F80" s="954"/>
      <c r="G80" s="954"/>
      <c r="H80" s="954"/>
      <c r="I80" s="954"/>
      <c r="J80" s="954"/>
      <c r="K80" s="954"/>
      <c r="L80" s="954"/>
      <c r="M80" s="954"/>
      <c r="N80" s="954"/>
      <c r="O80" s="954"/>
      <c r="P80" s="954"/>
      <c r="Q80" s="954"/>
      <c r="R80" s="954"/>
      <c r="S80" s="954"/>
      <c r="T80" s="954"/>
      <c r="U80" s="954"/>
      <c r="V80" s="954"/>
    </row>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qP8P6M174Yz8ErI+HvZFdvFHnkFE26aEXywvsgP/Qs6Il9J5v7L9U+CNBHMbJN6rXJOzW2s8Y/5ydQEoJiJVPw==" saltValue="iGykavT4TCmAiXLQW1LyDQ==" spinCount="100000" sheet="1" objects="1" scenarios="1" formatRows="0" selectLockedCells="1"/>
  <mergeCells count="52">
    <mergeCell ref="B45:F60"/>
    <mergeCell ref="G21:G23"/>
    <mergeCell ref="H21:H23"/>
    <mergeCell ref="I21:I23"/>
    <mergeCell ref="J21:J23"/>
    <mergeCell ref="A13:V14"/>
    <mergeCell ref="A15:F17"/>
    <mergeCell ref="G15:V17"/>
    <mergeCell ref="A18:F20"/>
    <mergeCell ref="G18:I20"/>
    <mergeCell ref="J18:V20"/>
    <mergeCell ref="A12:F12"/>
    <mergeCell ref="L12:O12"/>
    <mergeCell ref="P12:V12"/>
    <mergeCell ref="M10:O10"/>
    <mergeCell ref="A2:V4"/>
    <mergeCell ref="P8:V8"/>
    <mergeCell ref="P9:V9"/>
    <mergeCell ref="M8:O8"/>
    <mergeCell ref="M9:O9"/>
    <mergeCell ref="J5:M5"/>
    <mergeCell ref="P10:V10"/>
    <mergeCell ref="L11:O11"/>
    <mergeCell ref="P11:V11"/>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U21:U23"/>
    <mergeCell ref="V21:V23"/>
    <mergeCell ref="P21:P23"/>
    <mergeCell ref="Q21:Q23"/>
    <mergeCell ref="R21:R23"/>
    <mergeCell ref="S21:S23"/>
    <mergeCell ref="T21:T23"/>
    <mergeCell ref="K21:K23"/>
    <mergeCell ref="L21:L23"/>
    <mergeCell ref="M21:M23"/>
    <mergeCell ref="N21:N23"/>
    <mergeCell ref="O21:O23"/>
  </mergeCells>
  <phoneticPr fontId="2"/>
  <pageMargins left="0.70866141732283472" right="0.38" top="0.65" bottom="0.42" header="0.51181102362204722"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8671875" defaultRowHeight="15"/>
  <cols>
    <col min="1" max="1" width="12.21875" style="8" customWidth="1"/>
    <col min="2" max="2" width="18.33203125" style="8" customWidth="1"/>
    <col min="3" max="6" width="8.88671875" style="8"/>
    <col min="7" max="7" width="16.88671875" style="6" customWidth="1"/>
    <col min="8" max="8" width="16.6640625" style="6" customWidth="1"/>
    <col min="9" max="9" width="14.6640625" style="6" customWidth="1"/>
    <col min="10" max="10" width="8.88671875" style="8"/>
    <col min="11" max="12" width="8.77734375" style="8"/>
    <col min="13" max="13" width="42.77734375" style="8" bestFit="1" customWidth="1"/>
    <col min="14" max="15" width="8.77734375" style="8"/>
    <col min="16" max="16" width="3.33203125" style="8" customWidth="1"/>
    <col min="17" max="18" width="8.77734375" style="8"/>
    <col min="19" max="19" width="12.109375" style="8" bestFit="1" customWidth="1"/>
    <col min="20" max="16384" width="8.88671875" style="8"/>
  </cols>
  <sheetData>
    <row r="1" spans="1:19">
      <c r="K1" s="17" t="s">
        <v>96</v>
      </c>
      <c r="L1" s="1041" t="s">
        <v>97</v>
      </c>
      <c r="M1" s="1042"/>
      <c r="N1" s="17" t="s">
        <v>98</v>
      </c>
      <c r="O1" s="17" t="s">
        <v>99</v>
      </c>
      <c r="Q1" s="1043" t="s">
        <v>100</v>
      </c>
      <c r="R1" s="1043"/>
      <c r="S1" s="1043"/>
    </row>
    <row r="2" spans="1:19" ht="15.6" thickBot="1">
      <c r="K2" s="18" t="s">
        <v>101</v>
      </c>
      <c r="L2" s="18" t="s">
        <v>102</v>
      </c>
      <c r="M2" s="18" t="s">
        <v>103</v>
      </c>
      <c r="N2" s="18">
        <v>13</v>
      </c>
      <c r="O2" s="18" t="str">
        <f t="array" ref="O2">_xlfn.IFS(N2&gt;=16,"A",N2&gt;=12,"B",N2&gt;=10,"C",N2&gt;=6,"D",N2&lt;=5,"E")</f>
        <v>B</v>
      </c>
      <c r="Q2" s="18" t="s">
        <v>104</v>
      </c>
      <c r="R2" s="19">
        <v>1.4</v>
      </c>
      <c r="S2" s="20">
        <v>3600000</v>
      </c>
    </row>
    <row r="3" spans="1:19" ht="15.6" thickBot="1">
      <c r="A3" s="1039" t="s">
        <v>18</v>
      </c>
      <c r="B3" s="1040"/>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458</v>
      </c>
      <c r="C4" s="26" t="str">
        <f>IF(SUMIF(③支出明細書!B:B,$B4,③支出明細書!H:H)=0,"",SUMIF(③支出明細書!B:B,$B4,③支出明細書!H:H))</f>
        <v/>
      </c>
      <c r="D4" s="27" t="str">
        <f>IF(SUMIF(③支出明細書!B:B,$B4,③支出明細書!I:I)=0,"",SUMIF(③支出明細書!B:B,$B4,③支出明細書!I:I))</f>
        <v/>
      </c>
      <c r="E4" s="192" t="str">
        <f>IF(SUMIF(③支出明細書!B:B,$B4,③支出明細書!J:J)=0,"",SUMIF(③支出明細書!B:B,$B4,③支出明細書!J:J))</f>
        <v/>
      </c>
      <c r="G4" s="28" t="s">
        <v>458</v>
      </c>
      <c r="H4" s="28" t="s">
        <v>458</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IF(SUMIF(③支出明細書!B:B,$B5,③支出明細書!H:H)=0,"",SUMIF(③支出明細書!B:B,$B5,③支出明細書!H:H))</f>
        <v/>
      </c>
      <c r="D5" s="31" t="str">
        <f>IF(SUMIF(③支出明細書!B:B,$B5,③支出明細書!I:I)=0,"",SUMIF(③支出明細書!B:B,$B5,③支出明細書!I:I))</f>
        <v/>
      </c>
      <c r="E5" s="193" t="str">
        <f>IF(SUMIF(③支出明細書!B:B,$B5,③支出明細書!J:J)=0,"",SUMIF(③支出明細書!B:B,$B5,③支出明細書!J:J))</f>
        <v/>
      </c>
      <c r="G5" s="28" t="s">
        <v>459</v>
      </c>
      <c r="H5" s="28" t="s">
        <v>459</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459</v>
      </c>
      <c r="C6" s="30" t="str">
        <f>IF(SUMIF(③支出明細書!B:B,$B6,③支出明細書!H:H)=0,"",SUMIF(③支出明細書!B:B,$B6,③支出明細書!H:H))</f>
        <v/>
      </c>
      <c r="D6" s="31" t="str">
        <f>IF(SUMIF(③支出明細書!B:B,$B6,③支出明細書!I:I)=0,"",SUMIF(③支出明細書!B:B,$B6,③支出明細書!I:I))</f>
        <v/>
      </c>
      <c r="E6" s="193" t="str">
        <f>IF(SUMIF(③支出明細書!B:B,$B6,③支出明細書!J:J)=0,"",SUMIF(③支出明細書!B:B,$B6,③支出明細書!J:J))</f>
        <v/>
      </c>
      <c r="G6" s="28" t="s">
        <v>460</v>
      </c>
      <c r="H6" s="28" t="s">
        <v>460</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IF(SUMIF(③支出明細書!B:B,$B7,③支出明細書!H:H)=0,"",SUMIF(③支出明細書!B:B,$B7,③支出明細書!H:H))</f>
        <v/>
      </c>
      <c r="D7" s="31" t="str">
        <f>IF(SUMIF(③支出明細書!B:B,$B7,③支出明細書!I:I)=0,"",SUMIF(③支出明細書!B:B,$B7,③支出明細書!I:I))</f>
        <v/>
      </c>
      <c r="E7" s="193" t="str">
        <f>IF(SUMIF(③支出明細書!B:B,$B7,③支出明細書!J:J)=0,"",SUMIF(③支出明細書!B:B,$B7,③支出明細書!J:J))</f>
        <v/>
      </c>
      <c r="G7" s="28" t="s">
        <v>461</v>
      </c>
      <c r="H7" s="28" t="s">
        <v>461</v>
      </c>
      <c r="I7" s="28" t="s">
        <v>60</v>
      </c>
      <c r="K7" s="18" t="s">
        <v>121</v>
      </c>
      <c r="L7" s="18" t="s">
        <v>122</v>
      </c>
      <c r="M7" s="18" t="s">
        <v>123</v>
      </c>
      <c r="N7" s="18">
        <v>11</v>
      </c>
      <c r="O7" s="18" t="str">
        <f t="array" ref="O7">_xlfn.IFS(N7&gt;=16,"A",N7&gt;=12,"B",N7&gt;=10,"C",N7&gt;=6,"D",N7&lt;=5,"E")</f>
        <v>C</v>
      </c>
    </row>
    <row r="8" spans="1:19">
      <c r="A8" s="24">
        <v>5</v>
      </c>
      <c r="B8" s="29" t="s">
        <v>460</v>
      </c>
      <c r="C8" s="30" t="str">
        <f>IF(SUMIF(③支出明細書!B:B,$B8,③支出明細書!H:H)=0,"",SUMIF(③支出明細書!B:B,$B8,③支出明細書!H:H))</f>
        <v/>
      </c>
      <c r="D8" s="31" t="str">
        <f>IF(SUMIF(③支出明細書!B:B,$B8,③支出明細書!I:I)=0,"",SUMIF(③支出明細書!B:B,$B8,③支出明細書!I:I))</f>
        <v/>
      </c>
      <c r="E8" s="193" t="str">
        <f>IF(SUMIF(③支出明細書!B:B,$B8,③支出明細書!J:J)=0,"",SUMIF(③支出明細書!B:B,$B8,③支出明細書!J:J))</f>
        <v/>
      </c>
      <c r="G8" s="28" t="s">
        <v>462</v>
      </c>
      <c r="H8" s="28" t="s">
        <v>462</v>
      </c>
      <c r="I8" s="28" t="s">
        <v>263</v>
      </c>
      <c r="K8" s="18" t="s">
        <v>124</v>
      </c>
      <c r="L8" s="18" t="s">
        <v>125</v>
      </c>
      <c r="M8" s="18" t="s">
        <v>126</v>
      </c>
      <c r="N8" s="18">
        <v>11</v>
      </c>
      <c r="O8" s="18" t="str">
        <f t="array" ref="O8">_xlfn.IFS(N8&gt;=16,"A",N8&gt;=12,"B",N8&gt;=10,"C",N8&gt;=6,"D",N8&lt;=5,"E")</f>
        <v>C</v>
      </c>
    </row>
    <row r="9" spans="1:19">
      <c r="A9" s="24">
        <v>6</v>
      </c>
      <c r="B9" s="29" t="s">
        <v>51</v>
      </c>
      <c r="C9" s="30" t="str">
        <f>IF(SUMIF(③支出明細書!B:B,$B9,③支出明細書!H:H)=0,"",SUMIF(③支出明細書!B:B,$B9,③支出明細書!H:H))</f>
        <v/>
      </c>
      <c r="D9" s="31" t="str">
        <f>IF(SUMIF(③支出明細書!B:B,$B9,③支出明細書!I:I)=0,"",SUMIF(③支出明細書!B:B,$B9,③支出明細書!I:I))</f>
        <v/>
      </c>
      <c r="E9" s="193" t="str">
        <f>IF(SUMIF(③支出明細書!B:B,$B9,③支出明細書!J:J)=0,"",SUMIF(③支出明細書!B:B,$B9,③支出明細書!J:J))</f>
        <v/>
      </c>
      <c r="G9" s="28" t="s">
        <v>463</v>
      </c>
      <c r="H9" s="28" t="s">
        <v>463</v>
      </c>
      <c r="I9" s="28" t="s">
        <v>95</v>
      </c>
      <c r="K9" s="18" t="s">
        <v>127</v>
      </c>
      <c r="L9" s="18" t="s">
        <v>128</v>
      </c>
      <c r="M9" s="18" t="s">
        <v>129</v>
      </c>
      <c r="N9" s="18">
        <v>13</v>
      </c>
      <c r="O9" s="18" t="str">
        <f t="array" ref="O9">_xlfn.IFS(N9&gt;=16,"A",N9&gt;=12,"B",N9&gt;=10,"C",N9&gt;=6,"D",N9&lt;=5,"E")</f>
        <v>B</v>
      </c>
    </row>
    <row r="10" spans="1:19">
      <c r="A10" s="24">
        <v>7</v>
      </c>
      <c r="B10" s="29" t="s">
        <v>461</v>
      </c>
      <c r="C10" s="30" t="str">
        <f>IF(SUMIF(③支出明細書!B:B,$B10,③支出明細書!H:H)=0,"",SUMIF(③支出明細書!B:B,$B10,③支出明細書!H:H))</f>
        <v/>
      </c>
      <c r="D10" s="31" t="str">
        <f>IF(SUMIF(③支出明細書!B:B,$B10,③支出明細書!I:I)=0,"",SUMIF(③支出明細書!B:B,$B10,③支出明細書!I:I))</f>
        <v/>
      </c>
      <c r="E10" s="193" t="str">
        <f>IF(SUMIF(③支出明細書!B:B,$B10,③支出明細書!J:J)=0,"",SUMIF(③支出明細書!B:B,$B10,③支出明細書!J:J))</f>
        <v/>
      </c>
      <c r="G10" s="28" t="s">
        <v>464</v>
      </c>
      <c r="H10" s="28" t="s">
        <v>464</v>
      </c>
      <c r="I10" s="28" t="s">
        <v>52</v>
      </c>
      <c r="K10" s="18" t="s">
        <v>130</v>
      </c>
      <c r="L10" s="18" t="s">
        <v>131</v>
      </c>
      <c r="M10" s="18" t="s">
        <v>132</v>
      </c>
      <c r="N10" s="18">
        <v>12</v>
      </c>
      <c r="O10" s="18" t="str">
        <f t="array" ref="O10">_xlfn.IFS(N10&gt;=16,"A",N10&gt;=12,"B",N10&gt;=10,"C",N10&gt;=6,"D",N10&lt;=5,"E")</f>
        <v>B</v>
      </c>
    </row>
    <row r="11" spans="1:19">
      <c r="A11" s="24">
        <v>8</v>
      </c>
      <c r="B11" s="29" t="s">
        <v>60</v>
      </c>
      <c r="C11" s="30" t="str">
        <f>IF(SUMIF(③支出明細書!B:B,$B11,③支出明細書!H:H)=0,"",SUMIF(③支出明細書!B:B,$B11,③支出明細書!H:H))</f>
        <v/>
      </c>
      <c r="D11" s="31" t="str">
        <f>IF(SUMIF(③支出明細書!B:B,$B11,③支出明細書!I:I)=0,"",SUMIF(③支出明細書!B:B,$B11,③支出明細書!I:I))</f>
        <v/>
      </c>
      <c r="E11" s="193" t="str">
        <f>IF(SUMIF(③支出明細書!B:B,$B11,③支出明細書!J:J)=0,"",SUMIF(③支出明細書!B:B,$B11,③支出明細書!J:J))</f>
        <v/>
      </c>
      <c r="G11" s="28" t="s">
        <v>13</v>
      </c>
      <c r="H11" s="28" t="s">
        <v>13</v>
      </c>
      <c r="I11" s="28" t="s">
        <v>472</v>
      </c>
      <c r="K11" s="18" t="s">
        <v>133</v>
      </c>
      <c r="L11" s="18" t="s">
        <v>134</v>
      </c>
      <c r="M11" s="18" t="s">
        <v>135</v>
      </c>
      <c r="N11" s="18">
        <v>11</v>
      </c>
      <c r="O11" s="18" t="str">
        <f t="array" ref="O11">_xlfn.IFS(N11&gt;=16,"A",N11&gt;=12,"B",N11&gt;=10,"C",N11&gt;=6,"D",N11&lt;=5,"E")</f>
        <v>C</v>
      </c>
    </row>
    <row r="12" spans="1:19">
      <c r="A12" s="24">
        <v>9</v>
      </c>
      <c r="B12" s="29" t="s">
        <v>462</v>
      </c>
      <c r="C12" s="30" t="str">
        <f>IF(SUMIF(③支出明細書!B:B,$B12,③支出明細書!H:H)=0,"",SUMIF(③支出明細書!B:B,$B12,③支出明細書!H:H))</f>
        <v/>
      </c>
      <c r="D12" s="31" t="str">
        <f>IF(SUMIF(③支出明細書!B:B,$B12,③支出明細書!I:I)=0,"",SUMIF(③支出明細書!B:B,$B12,③支出明細書!I:I))</f>
        <v/>
      </c>
      <c r="E12" s="193" t="str">
        <f>IF(SUMIF(③支出明細書!B:B,$B12,③支出明細書!J:J)=0,"",SUMIF(③支出明細書!B:B,$B12,③支出明細書!J:J))</f>
        <v/>
      </c>
      <c r="G12" s="28" t="s">
        <v>465</v>
      </c>
      <c r="H12" s="28" t="s">
        <v>465</v>
      </c>
      <c r="I12" s="28" t="s">
        <v>53</v>
      </c>
      <c r="K12" s="18" t="s">
        <v>136</v>
      </c>
      <c r="L12" s="18" t="s">
        <v>137</v>
      </c>
      <c r="M12" s="18" t="s">
        <v>138</v>
      </c>
      <c r="N12" s="18">
        <v>16</v>
      </c>
      <c r="O12" s="18" t="str">
        <f t="array" ref="O12">_xlfn.IFS(N12&gt;=16,"A",N12&gt;=12,"B",N12&gt;=10,"C",N12&gt;=6,"D",N12&lt;=5,"E")</f>
        <v>A</v>
      </c>
    </row>
    <row r="13" spans="1:19">
      <c r="A13" s="24">
        <v>10</v>
      </c>
      <c r="B13" s="29" t="s">
        <v>262</v>
      </c>
      <c r="C13" s="30" t="str">
        <f>IF(SUMIF(③支出明細書!B:B,$B13,③支出明細書!H:H)=0,"",SUMIF(③支出明細書!B:B,$B13,③支出明細書!H:H))</f>
        <v/>
      </c>
      <c r="D13" s="31" t="str">
        <f>IF(SUMIF(③支出明細書!B:B,$B13,③支出明細書!I:I)=0,"",SUMIF(③支出明細書!B:B,$B13,③支出明細書!I:I))</f>
        <v/>
      </c>
      <c r="E13" s="193" t="str">
        <f>IF(SUMIF(③支出明細書!B:B,$B13,③支出明細書!J:J)=0,"",SUMIF(③支出明細書!B:B,$B13,③支出明細書!J:J))</f>
        <v/>
      </c>
      <c r="G13" s="28" t="s">
        <v>466</v>
      </c>
      <c r="H13" s="28" t="s">
        <v>466</v>
      </c>
      <c r="I13" s="28" t="s">
        <v>253</v>
      </c>
      <c r="K13" s="18" t="s">
        <v>139</v>
      </c>
      <c r="L13" s="18" t="s">
        <v>140</v>
      </c>
      <c r="M13" s="18" t="s">
        <v>141</v>
      </c>
      <c r="N13" s="18">
        <v>16</v>
      </c>
      <c r="O13" s="18" t="str">
        <f t="array" ref="O13">_xlfn.IFS(N13&gt;=16,"A",N13&gt;=12,"B",N13&gt;=10,"C",N13&gt;=6,"D",N13&lt;=5,"E")</f>
        <v>A</v>
      </c>
    </row>
    <row r="14" spans="1:19">
      <c r="A14" s="24">
        <v>11</v>
      </c>
      <c r="B14" s="29" t="s">
        <v>463</v>
      </c>
      <c r="C14" s="30" t="str">
        <f>IF(SUMIF(③支出明細書!B:B,$B14,③支出明細書!H:H)=0,"",SUMIF(③支出明細書!B:B,$B14,③支出明細書!H:H))</f>
        <v/>
      </c>
      <c r="D14" s="31" t="str">
        <f>IF(SUMIF(③支出明細書!B:B,$B14,③支出明細書!I:I)=0,"",SUMIF(③支出明細書!B:B,$B14,③支出明細書!I:I))</f>
        <v/>
      </c>
      <c r="E14" s="193" t="str">
        <f>IF(SUMIF(③支出明細書!B:B,$B14,③支出明細書!J:J)=0,"",SUMIF(③支出明細書!B:B,$B14,③支出明細書!J:J))</f>
        <v/>
      </c>
      <c r="G14" s="28" t="s">
        <v>12</v>
      </c>
      <c r="H14" s="28" t="s">
        <v>12</v>
      </c>
      <c r="I14" s="28" t="s">
        <v>473</v>
      </c>
      <c r="K14" s="18" t="s">
        <v>142</v>
      </c>
      <c r="L14" s="18" t="s">
        <v>143</v>
      </c>
      <c r="M14" s="18" t="s">
        <v>144</v>
      </c>
      <c r="N14" s="18">
        <v>17</v>
      </c>
      <c r="O14" s="18" t="str">
        <f t="array" ref="O14">_xlfn.IFS(N14&gt;=16,"A",N14&gt;=12,"B",N14&gt;=10,"C",N14&gt;=6,"D",N14&lt;=5,"E")</f>
        <v>A</v>
      </c>
    </row>
    <row r="15" spans="1:19">
      <c r="A15" s="24">
        <v>12</v>
      </c>
      <c r="B15" s="29" t="s">
        <v>95</v>
      </c>
      <c r="C15" s="30" t="str">
        <f>IF(SUMIF(③支出明細書!B:B,$B15,③支出明細書!H:H)=0,"",SUMIF(③支出明細書!B:B,$B15,③支出明細書!H:H))</f>
        <v/>
      </c>
      <c r="D15" s="31" t="str">
        <f>IF(SUMIF(③支出明細書!B:B,$B15,③支出明細書!I:I)=0,"",SUMIF(③支出明細書!B:B,$B15,③支出明細書!I:I))</f>
        <v/>
      </c>
      <c r="E15" s="193" t="str">
        <f>IF(SUMIF(③支出明細書!B:B,$B15,③支出明細書!J:J)=0,"",SUMIF(③支出明細書!B:B,$B15,③支出明細書!J:J))</f>
        <v/>
      </c>
      <c r="G15" s="28" t="s">
        <v>467</v>
      </c>
      <c r="H15" s="28" t="s">
        <v>467</v>
      </c>
      <c r="I15" s="28" t="s">
        <v>54</v>
      </c>
      <c r="K15" s="18" t="s">
        <v>145</v>
      </c>
      <c r="L15" s="18" t="s">
        <v>146</v>
      </c>
      <c r="M15" s="18" t="s">
        <v>147</v>
      </c>
      <c r="N15" s="18">
        <v>14</v>
      </c>
      <c r="O15" s="18" t="str">
        <f t="array" ref="O15">_xlfn.IFS(N15&gt;=16,"A",N15&gt;=12,"B",N15&gt;=10,"C",N15&gt;=6,"D",N15&lt;=5,"E")</f>
        <v>B</v>
      </c>
    </row>
    <row r="16" spans="1:19">
      <c r="A16" s="24">
        <v>13</v>
      </c>
      <c r="B16" s="29" t="s">
        <v>464</v>
      </c>
      <c r="C16" s="30" t="str">
        <f>IF(SUMIF(③支出明細書!B:B,$B16,③支出明細書!H:H)=0,"",SUMIF(③支出明細書!B:B,$B16,③支出明細書!H:H))</f>
        <v/>
      </c>
      <c r="D16" s="31" t="str">
        <f>IF(SUMIF(③支出明細書!B:B,$B16,③支出明細書!I:I)=0,"",SUMIF(③支出明細書!B:B,$B16,③支出明細書!I:I))</f>
        <v/>
      </c>
      <c r="E16" s="193" t="str">
        <f>IF(SUMIF(③支出明細書!B:B,$B16,③支出明細書!J:J)=0,"",SUMIF(③支出明細書!B:B,$B16,③支出明細書!J:J))</f>
        <v/>
      </c>
      <c r="G16" s="28" t="s">
        <v>468</v>
      </c>
      <c r="H16" s="28" t="s">
        <v>470</v>
      </c>
      <c r="I16" s="28" t="s">
        <v>58</v>
      </c>
      <c r="K16" s="18" t="s">
        <v>148</v>
      </c>
      <c r="L16" s="18" t="s">
        <v>149</v>
      </c>
      <c r="M16" s="18" t="s">
        <v>150</v>
      </c>
      <c r="N16" s="18">
        <v>9</v>
      </c>
      <c r="O16" s="18" t="str">
        <f t="array" ref="O16">_xlfn.IFS(N16&gt;=16,"A",N16&gt;=12,"B",N16&gt;=10,"C",N16&gt;=6,"D",N16&lt;=5,"E")</f>
        <v>D</v>
      </c>
    </row>
    <row r="17" spans="1:15">
      <c r="A17" s="24">
        <v>14</v>
      </c>
      <c r="B17" s="29" t="s">
        <v>52</v>
      </c>
      <c r="C17" s="30" t="str">
        <f>IF(SUMIF(③支出明細書!B:B,$B17,③支出明細書!H:H)=0,"",SUMIF(③支出明細書!B:B,$B17,③支出明細書!H:H))</f>
        <v/>
      </c>
      <c r="D17" s="31" t="str">
        <f>IF(SUMIF(③支出明細書!B:B,$B17,③支出明細書!I:I)=0,"",SUMIF(③支出明細書!B:B,$B17,③支出明細書!I:I))</f>
        <v/>
      </c>
      <c r="E17" s="193" t="str">
        <f>IF(SUMIF(③支出明細書!B:B,$B17,③支出明細書!J:J)=0,"",SUMIF(③支出明細書!B:B,$B17,③支出明細書!J:J))</f>
        <v/>
      </c>
      <c r="G17" s="28" t="s">
        <v>335</v>
      </c>
      <c r="H17" s="28" t="s">
        <v>335</v>
      </c>
      <c r="I17" s="28" t="s">
        <v>59</v>
      </c>
      <c r="K17" s="18" t="s">
        <v>151</v>
      </c>
      <c r="L17" s="18" t="s">
        <v>152</v>
      </c>
      <c r="M17" s="18" t="s">
        <v>153</v>
      </c>
      <c r="N17" s="18">
        <v>12</v>
      </c>
      <c r="O17" s="18" t="str">
        <f t="array" ref="O17">_xlfn.IFS(N17&gt;=16,"A",N17&gt;=12,"B",N17&gt;=10,"C",N17&gt;=6,"D",N17&lt;=5,"E")</f>
        <v>B</v>
      </c>
    </row>
    <row r="18" spans="1:15">
      <c r="A18" s="24">
        <v>15</v>
      </c>
      <c r="B18" s="29" t="s">
        <v>13</v>
      </c>
      <c r="C18" s="30" t="str">
        <f>IF(SUMIF(③支出明細書!B:B,$B18,③支出明細書!H:H)=0,"",SUMIF(③支出明細書!B:B,$B18,③支出明細書!H:H))</f>
        <v/>
      </c>
      <c r="D18" s="31" t="str">
        <f>IF(SUMIF(③支出明細書!B:B,$B18,③支出明細書!I:I)=0,"",SUMIF(③支出明細書!B:B,$B18,③支出明細書!I:I))</f>
        <v/>
      </c>
      <c r="E18" s="193" t="str">
        <f>IF(SUMIF(③支出明細書!B:B,$B18,③支出明細書!J:J)=0,"",SUMIF(③支出明細書!B:B,$B18,③支出明細書!J:J))</f>
        <v/>
      </c>
      <c r="G18" s="28" t="s">
        <v>469</v>
      </c>
      <c r="H18" s="28" t="s">
        <v>469</v>
      </c>
      <c r="K18" s="18" t="s">
        <v>154</v>
      </c>
      <c r="L18" s="18" t="s">
        <v>155</v>
      </c>
      <c r="M18" s="18" t="s">
        <v>156</v>
      </c>
      <c r="N18" s="18">
        <v>12</v>
      </c>
      <c r="O18" s="18" t="str">
        <f t="array" ref="O18">_xlfn.IFS(N18&gt;=16,"A",N18&gt;=12,"B",N18&gt;=10,"C",N18&gt;=6,"D",N18&lt;=5,"E")</f>
        <v>B</v>
      </c>
    </row>
    <row r="19" spans="1:15">
      <c r="A19" s="24">
        <v>16</v>
      </c>
      <c r="B19" s="29" t="s">
        <v>465</v>
      </c>
      <c r="C19" s="30" t="str">
        <f>IF(SUMIF(③支出明細書!B:B,$B19,③支出明細書!H:H)=0,"",SUMIF(③支出明細書!B:B,$B19,③支出明細書!H:H))</f>
        <v/>
      </c>
      <c r="D19" s="31" t="str">
        <f>IF(SUMIF(③支出明細書!B:B,$B19,③支出明細書!I:I)=0,"",SUMIF(③支出明細書!B:B,$B19,③支出明細書!I:I))</f>
        <v/>
      </c>
      <c r="E19" s="193" t="str">
        <f>IF(SUMIF(③支出明細書!B:B,$B19,③支出明細書!J:J)=0,"",SUMIF(③支出明細書!B:B,$B19,③支出明細書!J:J))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IF(SUMIF(③支出明細書!B:B,$B20,③支出明細書!H:H)=0,"",SUMIF(③支出明細書!B:B,$B20,③支出明細書!H:H))</f>
        <v/>
      </c>
      <c r="D20" s="31" t="str">
        <f>IF(SUMIF(③支出明細書!B:B,$B20,③支出明細書!I:I)=0,"",SUMIF(③支出明細書!B:B,$B20,③支出明細書!I:I))</f>
        <v/>
      </c>
      <c r="E20" s="193" t="str">
        <f>IF(SUMIF(③支出明細書!B:B,$B20,③支出明細書!J:J)=0,"",SUMIF(③支出明細書!B:B,$B20,③支出明細書!J:J))</f>
        <v/>
      </c>
      <c r="I20" s="28"/>
      <c r="K20" s="18" t="s">
        <v>160</v>
      </c>
      <c r="L20" s="18" t="s">
        <v>161</v>
      </c>
      <c r="M20" s="18" t="s">
        <v>162</v>
      </c>
      <c r="N20" s="18">
        <v>10</v>
      </c>
      <c r="O20" s="18" t="str">
        <f t="array" ref="O20">_xlfn.IFS(N20&gt;=16,"A",N20&gt;=12,"B",N20&gt;=10,"C",N20&gt;=6,"D",N20&lt;=5,"E")</f>
        <v>C</v>
      </c>
    </row>
    <row r="21" spans="1:15">
      <c r="A21" s="24">
        <v>18</v>
      </c>
      <c r="B21" s="29" t="s">
        <v>466</v>
      </c>
      <c r="C21" s="30" t="str">
        <f>IF(SUMIF(③支出明細書!B:B,$B21,③支出明細書!H:H)=0,"",SUMIF(③支出明細書!B:B,$B21,③支出明細書!H:H))</f>
        <v/>
      </c>
      <c r="D21" s="31" t="str">
        <f>IF(SUMIF(③支出明細書!B:B,$B21,③支出明細書!I:I)=0,"",SUMIF(③支出明細書!B:B,$B21,③支出明細書!I:I))</f>
        <v/>
      </c>
      <c r="E21" s="193" t="str">
        <f>IF(SUMIF(③支出明細書!B:B,$B21,③支出明細書!J:J)=0,"",SUMIF(③支出明細書!B:B,$B21,③支出明細書!J:J))</f>
        <v/>
      </c>
      <c r="K21" s="18" t="s">
        <v>163</v>
      </c>
      <c r="L21" s="18" t="s">
        <v>164</v>
      </c>
      <c r="M21" s="18" t="s">
        <v>165</v>
      </c>
      <c r="N21" s="18">
        <v>8</v>
      </c>
      <c r="O21" s="18" t="str">
        <f t="array" ref="O21">_xlfn.IFS(N21&gt;=16,"A",N21&gt;=12,"B",N21&gt;=10,"C",N21&gt;=6,"D",N21&lt;=5,"E")</f>
        <v>D</v>
      </c>
    </row>
    <row r="22" spans="1:15">
      <c r="A22" s="24">
        <v>19</v>
      </c>
      <c r="B22" s="29" t="s">
        <v>254</v>
      </c>
      <c r="C22" s="30" t="str">
        <f>IF(SUMIF(③支出明細書!B:B,$B22,③支出明細書!H:H)=0,"",SUMIF(③支出明細書!B:B,$B22,③支出明細書!H:H))</f>
        <v/>
      </c>
      <c r="D22" s="31" t="str">
        <f>IF(SUMIF(③支出明細書!B:B,$B22,③支出明細書!I:I)=0,"",SUMIF(③支出明細書!B:B,$B22,③支出明細書!I:I))</f>
        <v/>
      </c>
      <c r="E22" s="193" t="str">
        <f>IF(SUMIF(③支出明細書!B:B,$B22,③支出明細書!J:J)=0,"",SUMIF(③支出明細書!B:B,$B22,③支出明細書!J:J))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IF(SUMIF(③支出明細書!B:B,$B23,③支出明細書!H:H)=0,"",SUMIF(③支出明細書!B:B,$B23,③支出明細書!H:H))</f>
        <v/>
      </c>
      <c r="D23" s="31" t="str">
        <f>IF(SUMIF(③支出明細書!B:B,$B23,③支出明細書!I:I)=0,"",SUMIF(③支出明細書!B:B,$B23,③支出明細書!I:I))</f>
        <v/>
      </c>
      <c r="E23" s="193" t="str">
        <f>IF(SUMIF(③支出明細書!B:B,$B23,③支出明細書!J:J)=0,"",SUMIF(③支出明細書!B:B,$B23,③支出明細書!J:J))</f>
        <v/>
      </c>
      <c r="H23" s="28"/>
      <c r="K23" s="18" t="s">
        <v>169</v>
      </c>
      <c r="L23" s="18" t="s">
        <v>170</v>
      </c>
      <c r="M23" s="18" t="s">
        <v>171</v>
      </c>
      <c r="N23" s="18">
        <v>13</v>
      </c>
      <c r="O23" s="18" t="str">
        <f t="array" ref="O23">_xlfn.IFS(N23&gt;=16,"A",N23&gt;=12,"B",N23&gt;=10,"C",N23&gt;=6,"D",N23&lt;=5,"E")</f>
        <v>B</v>
      </c>
    </row>
    <row r="24" spans="1:15">
      <c r="A24" s="24">
        <v>21</v>
      </c>
      <c r="B24" s="29" t="s">
        <v>467</v>
      </c>
      <c r="C24" s="30" t="str">
        <f>IF(SUMIF(③支出明細書!B:B,$B24,③支出明細書!H:H)=0,"",SUMIF(③支出明細書!B:B,$B24,③支出明細書!H:H))</f>
        <v/>
      </c>
      <c r="D24" s="31" t="str">
        <f>IF(SUMIF(③支出明細書!B:B,$B24,③支出明細書!I:I)=0,"",SUMIF(③支出明細書!B:B,$B24,③支出明細書!I:I))</f>
        <v/>
      </c>
      <c r="E24" s="193" t="str">
        <f>IF(SUMIF(③支出明細書!B:B,$B24,③支出明細書!J:J)=0,"",SUMIF(③支出明細書!B:B,$B24,③支出明細書!J:J))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IF(SUMIF(③支出明細書!B:B,$B25,③支出明細書!H:H)=0,"",SUMIF(③支出明細書!B:B,$B25,③支出明細書!H:H))</f>
        <v/>
      </c>
      <c r="D25" s="31" t="str">
        <f>IF(SUMIF(③支出明細書!B:B,$B25,③支出明細書!I:I)=0,"",SUMIF(③支出明細書!B:B,$B25,③支出明細書!I:I))</f>
        <v/>
      </c>
      <c r="E25" s="193" t="str">
        <f>IF(SUMIF(③支出明細書!B:B,$B25,③支出明細書!J:J)=0,"",SUMIF(③支出明細書!B:B,$B25,③支出明細書!J:J))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468</v>
      </c>
      <c r="C26" s="30" t="str">
        <f>IF(SUMIF(③支出明細書!B:B,$B26,③支出明細書!H:H)=0,"",SUMIF(③支出明細書!B:B,$B26,③支出明細書!H:H))</f>
        <v/>
      </c>
      <c r="D26" s="31" t="str">
        <f>IF(SUMIF(③支出明細書!B:B,$B26,③支出明細書!I:I)=0,"",SUMIF(③支出明細書!B:B,$B26,③支出明細書!I:I))</f>
        <v/>
      </c>
      <c r="E26" s="193" t="str">
        <f>IF(SUMIF(③支出明細書!B:B,$B26,③支出明細書!J:J)=0,"",SUMIF(③支出明細書!B:B,$B26,③支出明細書!J:J))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IF(SUMIF(③支出明細書!B:B,$B27,③支出明細書!H:H)=0,"",SUMIF(③支出明細書!B:B,$B27,③支出明細書!H:H))</f>
        <v/>
      </c>
      <c r="D27" s="31" t="str">
        <f>IF(SUMIF(③支出明細書!B:B,$B27,③支出明細書!I:I)=0,"",SUMIF(③支出明細書!B:B,$B27,③支出明細書!I:I))</f>
        <v/>
      </c>
      <c r="E27" s="193" t="str">
        <f>IF(SUMIF(③支出明細書!B:B,$B27,③支出明細書!J:J)=0,"",SUMIF(③支出明細書!B:B,$B27,③支出明細書!J:J))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335</v>
      </c>
      <c r="C28" s="30" t="str">
        <f>IF(SUMIF(③支出明細書!B:B,$B28,③支出明細書!H:H)=0,"",SUMIF(③支出明細書!B:B,$B28,③支出明細書!H:H))</f>
        <v/>
      </c>
      <c r="D28" s="31" t="str">
        <f>IF(SUMIF(③支出明細書!B:B,$B28,③支出明細書!I:I)=0,"",SUMIF(③支出明細書!B:B,$B28,③支出明細書!I:I))</f>
        <v/>
      </c>
      <c r="E28" s="193" t="str">
        <f>IF(SUMIF(③支出明細書!B:B,$B28,③支出明細書!J:J)=0,"",SUMIF(③支出明細書!B:B,$B28,③支出明細書!J:J))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IF(SUMIF(③支出明細書!B:B,$B29,③支出明細書!H:H)=0,"",SUMIF(③支出明細書!B:B,$B29,③支出明細書!H:H))</f>
        <v/>
      </c>
      <c r="D29" s="31" t="str">
        <f>IF(SUMIF(③支出明細書!B:B,$B29,③支出明細書!I:I)=0,"",SUMIF(③支出明細書!B:B,$B29,③支出明細書!I:I))</f>
        <v/>
      </c>
      <c r="E29" s="193" t="str">
        <f>IF(SUMIF(③支出明細書!B:B,$B29,③支出明細書!J:J)=0,"",SUMIF(③支出明細書!B:B,$B29,③支出明細書!J:J))</f>
        <v/>
      </c>
      <c r="G29" s="28"/>
      <c r="H29" s="28"/>
      <c r="I29" s="28"/>
      <c r="K29" s="18" t="s">
        <v>187</v>
      </c>
      <c r="L29" s="18" t="s">
        <v>188</v>
      </c>
      <c r="M29" s="18" t="s">
        <v>189</v>
      </c>
      <c r="N29" s="18">
        <v>15</v>
      </c>
      <c r="O29" s="18" t="str">
        <f t="array" ref="O29">_xlfn.IFS(N29&gt;=16,"A",N29&gt;=12,"B",N29&gt;=10,"C",N29&gt;=6,"D",N29&lt;=5,"E")</f>
        <v>B</v>
      </c>
    </row>
    <row r="30" spans="1:15" ht="15.6" thickBot="1">
      <c r="A30" s="55">
        <v>27</v>
      </c>
      <c r="B30" s="32" t="s">
        <v>469</v>
      </c>
      <c r="C30" s="33" t="str">
        <f>IF(SUMIF(③支出明細書!B:B,$B30,③支出明細書!H:H)=0,"",SUMIF(③支出明細書!B:B,$B30,③支出明細書!H:H))</f>
        <v/>
      </c>
      <c r="D30" s="34" t="str">
        <f>IF(SUMIF(③支出明細書!B:B,$B30,③支出明細書!I:I)=0,"",SUMIF(③支出明細書!B:B,$B30,③支出明細書!I:I))</f>
        <v/>
      </c>
      <c r="E30" s="194" t="str">
        <f>IF(SUMIF(③支出明細書!B:B,$B30,③支出明細書!J:J)=0,"",SUMIF(③支出明細書!B:B,$B30,③支出明細書!J:J))</f>
        <v/>
      </c>
      <c r="H30" s="28"/>
      <c r="I30" s="28"/>
      <c r="K30" s="18" t="s">
        <v>190</v>
      </c>
      <c r="L30" s="18" t="s">
        <v>191</v>
      </c>
      <c r="M30" s="18" t="s">
        <v>192</v>
      </c>
      <c r="N30" s="18">
        <v>10</v>
      </c>
      <c r="O30" s="18" t="str">
        <f t="array" ref="O30">_xlfn.IFS(N30&gt;=16,"A",N30&gt;=12,"B",N30&gt;=10,"C",N30&gt;=6,"D",N30&lt;=5,"E")</f>
        <v>C</v>
      </c>
    </row>
    <row r="31" spans="1:15" ht="16.2" thickTop="1" thickBot="1">
      <c r="A31" s="35"/>
      <c r="B31" s="36" t="s">
        <v>11</v>
      </c>
      <c r="C31" s="37" t="str">
        <f>IF(SUM(C4:C30)=0,"",SUM(C4:C30))</f>
        <v/>
      </c>
      <c r="D31" s="38" t="str">
        <f>IF(SUM(D4:D30)=0,"",SUM(D4:D30))</f>
        <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7030A0"/>
  </sheetPr>
  <dimension ref="A1:CT78"/>
  <sheetViews>
    <sheetView showGridLines="0" view="pageBreakPreview" zoomScale="90" zoomScaleNormal="80" zoomScaleSheetLayoutView="90" workbookViewId="0">
      <selection activeCell="C17" sqref="C17:AD17"/>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50" t="s">
        <v>443</v>
      </c>
      <c r="B1" s="250"/>
      <c r="C1" s="2"/>
      <c r="J1" s="249"/>
      <c r="K1" s="249"/>
      <c r="L1" s="750" t="s">
        <v>410</v>
      </c>
      <c r="M1" s="750"/>
      <c r="N1" s="750"/>
      <c r="O1" s="750"/>
      <c r="P1" s="750"/>
      <c r="Q1" s="750"/>
      <c r="R1" s="259"/>
      <c r="S1" s="260" t="s">
        <v>438</v>
      </c>
      <c r="T1" s="259"/>
      <c r="U1" s="259"/>
      <c r="V1" s="259"/>
      <c r="W1" s="259"/>
      <c r="Y1" s="261"/>
      <c r="AF1" s="167" t="s">
        <v>413</v>
      </c>
      <c r="AH1" s="58" t="s">
        <v>265</v>
      </c>
    </row>
    <row r="2" spans="1:69" ht="16.2" customHeight="1">
      <c r="B2" s="108"/>
      <c r="C2" s="108"/>
      <c r="D2" s="108"/>
      <c r="E2" s="108"/>
      <c r="F2" s="108"/>
      <c r="G2" s="108"/>
      <c r="H2" s="108"/>
      <c r="I2" s="108"/>
      <c r="J2" s="249"/>
      <c r="K2" s="249"/>
      <c r="L2" s="750"/>
      <c r="M2" s="750"/>
      <c r="N2" s="750"/>
      <c r="O2" s="750"/>
      <c r="P2" s="750"/>
      <c r="Q2" s="750"/>
      <c r="R2" s="259"/>
      <c r="S2" s="262" t="s">
        <v>436</v>
      </c>
      <c r="T2" s="259"/>
      <c r="U2" s="259"/>
      <c r="V2" s="259"/>
      <c r="W2" s="259"/>
      <c r="X2" s="109"/>
      <c r="Y2" s="263"/>
      <c r="Z2" s="109"/>
      <c r="AA2" s="109"/>
      <c r="AB2" s="109"/>
      <c r="AC2" s="109"/>
      <c r="AD2" s="109"/>
      <c r="AF2" s="167" t="s">
        <v>344</v>
      </c>
      <c r="AH2" s="336" t="s">
        <v>86</v>
      </c>
      <c r="AI2" s="728" t="s">
        <v>357</v>
      </c>
      <c r="AJ2" s="729"/>
      <c r="AK2" s="729"/>
      <c r="AL2" s="729"/>
      <c r="AM2" s="729"/>
      <c r="AN2" s="729"/>
      <c r="AO2" s="729"/>
      <c r="AP2" s="729"/>
      <c r="AQ2" s="729"/>
      <c r="AR2" s="730"/>
      <c r="AT2" s="197"/>
      <c r="AU2" s="725"/>
      <c r="AV2" s="725"/>
      <c r="AW2" s="725"/>
    </row>
    <row r="3" spans="1:69" ht="19.2">
      <c r="A3" s="4"/>
      <c r="B3" s="4"/>
      <c r="C3" s="4"/>
      <c r="D3" s="59"/>
      <c r="E3" s="59"/>
      <c r="F3" s="59"/>
      <c r="G3" s="59"/>
      <c r="H3" s="59"/>
      <c r="I3" s="59"/>
      <c r="J3" s="347"/>
      <c r="K3" s="347"/>
      <c r="L3" s="751" t="str">
        <f>IFERROR(VLOOKUP($D$8,$AH$2:$AS$25,12,0),"")</f>
        <v/>
      </c>
      <c r="M3" s="751"/>
      <c r="N3" s="751"/>
      <c r="O3" s="751"/>
      <c r="P3" s="751"/>
      <c r="Q3" s="751"/>
      <c r="R3" s="264"/>
      <c r="S3" s="265" t="s">
        <v>437</v>
      </c>
      <c r="T3" s="264"/>
      <c r="U3" s="264"/>
      <c r="V3" s="264"/>
      <c r="W3" s="264"/>
      <c r="X3" s="110"/>
      <c r="Y3" s="266"/>
      <c r="Z3" s="2"/>
      <c r="AA3" s="2"/>
      <c r="AB3" s="2"/>
      <c r="AC3" s="2"/>
      <c r="AD3" s="2"/>
      <c r="AF3" s="167" t="s">
        <v>345</v>
      </c>
      <c r="AH3" s="111">
        <v>1</v>
      </c>
      <c r="AI3" s="742" t="s">
        <v>387</v>
      </c>
      <c r="AJ3" s="743"/>
      <c r="AK3" s="743"/>
      <c r="AL3" s="743"/>
      <c r="AM3" s="743"/>
      <c r="AN3" s="743"/>
      <c r="AO3" s="743"/>
      <c r="AP3" s="743"/>
      <c r="AQ3" s="743"/>
      <c r="AR3" s="744"/>
      <c r="AS3" s="168" t="s">
        <v>475</v>
      </c>
      <c r="AT3" s="726"/>
      <c r="AU3" s="727"/>
      <c r="AV3" s="727"/>
      <c r="AW3" s="727"/>
    </row>
    <row r="4" spans="1:69" ht="13.95" customHeight="1" thickBot="1">
      <c r="A4" s="2"/>
      <c r="B4" s="2"/>
      <c r="C4" s="2"/>
      <c r="J4" s="347"/>
      <c r="K4" s="347"/>
      <c r="L4" s="347"/>
      <c r="M4" s="347"/>
      <c r="N4" s="347"/>
      <c r="O4" s="347"/>
      <c r="P4" s="347"/>
      <c r="Q4" s="264"/>
      <c r="R4" s="264"/>
      <c r="S4" s="264"/>
      <c r="T4" s="264"/>
      <c r="U4" s="264"/>
      <c r="V4" s="264"/>
      <c r="W4" s="264"/>
      <c r="AF4" s="167" t="s">
        <v>346</v>
      </c>
      <c r="AH4" s="111">
        <v>2</v>
      </c>
      <c r="AI4" s="742" t="s">
        <v>388</v>
      </c>
      <c r="AJ4" s="743"/>
      <c r="AK4" s="743"/>
      <c r="AL4" s="743"/>
      <c r="AM4" s="743"/>
      <c r="AN4" s="743"/>
      <c r="AO4" s="743"/>
      <c r="AP4" s="743"/>
      <c r="AQ4" s="743"/>
      <c r="AR4" s="744"/>
      <c r="AS4" s="168" t="s">
        <v>475</v>
      </c>
      <c r="AT4" s="726"/>
      <c r="AU4" s="727"/>
      <c r="AV4" s="727"/>
      <c r="AW4" s="727"/>
    </row>
    <row r="5" spans="1:69" ht="15" customHeight="1">
      <c r="A5" s="60"/>
      <c r="B5" s="60"/>
      <c r="C5" s="60"/>
      <c r="R5" s="530" t="s">
        <v>269</v>
      </c>
      <c r="S5" s="531"/>
      <c r="T5" s="531"/>
      <c r="U5" s="532"/>
      <c r="V5" s="1163" t="str">
        <f>①収支予算書!V5</f>
        <v>地区選択</v>
      </c>
      <c r="W5" s="1164"/>
      <c r="X5" s="1164"/>
      <c r="Y5" s="1164"/>
      <c r="Z5" s="1164"/>
      <c r="AA5" s="1164"/>
      <c r="AB5" s="1164"/>
      <c r="AC5" s="1164"/>
      <c r="AD5" s="1165"/>
      <c r="AF5" s="167" t="s">
        <v>342</v>
      </c>
      <c r="AH5" s="111">
        <v>3</v>
      </c>
      <c r="AI5" s="742" t="s">
        <v>389</v>
      </c>
      <c r="AJ5" s="743"/>
      <c r="AK5" s="743"/>
      <c r="AL5" s="743"/>
      <c r="AM5" s="743"/>
      <c r="AN5" s="743"/>
      <c r="AO5" s="743"/>
      <c r="AP5" s="743"/>
      <c r="AQ5" s="743"/>
      <c r="AR5" s="744"/>
      <c r="AS5" s="168" t="s">
        <v>475</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533" t="s">
        <v>270</v>
      </c>
      <c r="S6" s="534"/>
      <c r="T6" s="534"/>
      <c r="U6" s="535"/>
      <c r="V6" s="1151">
        <f>①収支予算書!V6</f>
        <v>0</v>
      </c>
      <c r="W6" s="1152"/>
      <c r="X6" s="1152"/>
      <c r="Y6" s="1152"/>
      <c r="Z6" s="1152"/>
      <c r="AA6" s="1152"/>
      <c r="AB6" s="1152"/>
      <c r="AC6" s="1152"/>
      <c r="AD6" s="1153"/>
      <c r="AF6" s="167" t="s">
        <v>347</v>
      </c>
      <c r="AH6" s="106">
        <v>4</v>
      </c>
      <c r="AI6" s="745" t="s">
        <v>390</v>
      </c>
      <c r="AJ6" s="746"/>
      <c r="AK6" s="746"/>
      <c r="AL6" s="746"/>
      <c r="AM6" s="746"/>
      <c r="AN6" s="746"/>
      <c r="AO6" s="746"/>
      <c r="AP6" s="746"/>
      <c r="AQ6" s="746"/>
      <c r="AR6" s="747"/>
      <c r="AS6" s="168" t="s">
        <v>475</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533" t="s">
        <v>24</v>
      </c>
      <c r="S7" s="534"/>
      <c r="T7" s="534"/>
      <c r="U7" s="535"/>
      <c r="V7" s="1151">
        <f>①収支予算書!V7</f>
        <v>0</v>
      </c>
      <c r="W7" s="1152"/>
      <c r="X7" s="1152"/>
      <c r="Y7" s="1152"/>
      <c r="Z7" s="1152"/>
      <c r="AA7" s="1152"/>
      <c r="AB7" s="1152"/>
      <c r="AC7" s="1152"/>
      <c r="AD7" s="1153"/>
      <c r="AF7" s="167" t="s">
        <v>348</v>
      </c>
      <c r="AH7" s="106">
        <v>5</v>
      </c>
      <c r="AI7" s="745" t="s">
        <v>391</v>
      </c>
      <c r="AJ7" s="746"/>
      <c r="AK7" s="746"/>
      <c r="AL7" s="746"/>
      <c r="AM7" s="746"/>
      <c r="AN7" s="746"/>
      <c r="AO7" s="746"/>
      <c r="AP7" s="746"/>
      <c r="AQ7" s="746"/>
      <c r="AR7" s="747"/>
      <c r="AS7" s="168" t="s">
        <v>475</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736" t="s">
        <v>86</v>
      </c>
      <c r="B8" s="737"/>
      <c r="C8" s="738"/>
      <c r="D8" s="1154">
        <f>①収支予算書!$D$8</f>
        <v>0</v>
      </c>
      <c r="E8" s="1155"/>
      <c r="F8" s="1156"/>
      <c r="G8" s="88"/>
      <c r="H8" s="88"/>
      <c r="I8" s="88"/>
      <c r="J8" s="88"/>
      <c r="K8" s="88"/>
      <c r="L8" s="88"/>
      <c r="M8" s="88"/>
      <c r="N8" s="88"/>
      <c r="O8" s="88"/>
      <c r="P8" s="88"/>
      <c r="Q8" s="88"/>
      <c r="R8" s="536" t="s">
        <v>411</v>
      </c>
      <c r="S8" s="537"/>
      <c r="T8" s="537"/>
      <c r="U8" s="538"/>
      <c r="V8" s="1160">
        <f>①収支予算書!V8</f>
        <v>0</v>
      </c>
      <c r="W8" s="1161"/>
      <c r="X8" s="1161"/>
      <c r="Y8" s="1161"/>
      <c r="Z8" s="1161"/>
      <c r="AA8" s="1161"/>
      <c r="AB8" s="1161"/>
      <c r="AC8" s="1161"/>
      <c r="AD8" s="1162"/>
      <c r="AF8" s="167" t="s">
        <v>343</v>
      </c>
      <c r="AH8" s="106">
        <v>6</v>
      </c>
      <c r="AI8" s="745" t="s">
        <v>392</v>
      </c>
      <c r="AJ8" s="746"/>
      <c r="AK8" s="746"/>
      <c r="AL8" s="746"/>
      <c r="AM8" s="746"/>
      <c r="AN8" s="746"/>
      <c r="AO8" s="746"/>
      <c r="AP8" s="746"/>
      <c r="AQ8" s="746"/>
      <c r="AR8" s="747"/>
      <c r="AS8" s="168" t="s">
        <v>475</v>
      </c>
      <c r="AU8" s="57"/>
    </row>
    <row r="9" spans="1:69" ht="13.2" customHeight="1" thickBot="1">
      <c r="A9" s="739"/>
      <c r="B9" s="740"/>
      <c r="C9" s="741"/>
      <c r="D9" s="1157"/>
      <c r="E9" s="1158"/>
      <c r="F9" s="1159"/>
      <c r="G9" s="198"/>
      <c r="H9" s="198"/>
      <c r="I9" s="198"/>
      <c r="J9" s="199"/>
      <c r="K9" s="199"/>
      <c r="L9" s="199"/>
      <c r="M9" s="199"/>
      <c r="N9" s="199"/>
      <c r="O9" s="199"/>
      <c r="P9" s="199"/>
      <c r="Q9" s="199"/>
      <c r="R9" s="199"/>
      <c r="S9" s="199"/>
      <c r="T9" s="199"/>
      <c r="U9" s="199"/>
      <c r="V9" s="199"/>
      <c r="W9" s="199"/>
      <c r="X9" s="199"/>
      <c r="Y9" s="198"/>
      <c r="Z9" s="198"/>
      <c r="AA9" s="198"/>
      <c r="AB9" s="198"/>
      <c r="AC9" s="198"/>
      <c r="AD9" s="198"/>
      <c r="AF9" s="167" t="s">
        <v>349</v>
      </c>
      <c r="AH9" s="113">
        <v>7</v>
      </c>
      <c r="AI9" s="705" t="s">
        <v>393</v>
      </c>
      <c r="AJ9" s="706"/>
      <c r="AK9" s="706"/>
      <c r="AL9" s="706"/>
      <c r="AM9" s="706"/>
      <c r="AN9" s="706"/>
      <c r="AO9" s="706"/>
      <c r="AP9" s="706"/>
      <c r="AQ9" s="706"/>
      <c r="AR9" s="707"/>
      <c r="AS9" s="168" t="s">
        <v>475</v>
      </c>
    </row>
    <row r="10" spans="1:69" ht="16.5" customHeight="1" thickTop="1">
      <c r="A10" s="771" t="s">
        <v>264</v>
      </c>
      <c r="B10" s="772"/>
      <c r="C10" s="772"/>
      <c r="D10" s="773" t="str">
        <f>IFERROR(VLOOKUP($D$8,$AH$2:$AR$25,2,0),"")</f>
        <v/>
      </c>
      <c r="E10" s="774"/>
      <c r="F10" s="774"/>
      <c r="G10" s="775"/>
      <c r="H10" s="775"/>
      <c r="I10" s="775"/>
      <c r="J10" s="775"/>
      <c r="K10" s="775"/>
      <c r="L10" s="775"/>
      <c r="M10" s="775"/>
      <c r="N10" s="775"/>
      <c r="O10" s="775"/>
      <c r="P10" s="775"/>
      <c r="Q10" s="775"/>
      <c r="R10" s="775"/>
      <c r="S10" s="775"/>
      <c r="T10" s="775"/>
      <c r="U10" s="775"/>
      <c r="V10" s="775"/>
      <c r="W10" s="775"/>
      <c r="X10" s="775"/>
      <c r="Y10" s="775"/>
      <c r="Z10" s="775"/>
      <c r="AA10" s="775"/>
      <c r="AB10" s="775"/>
      <c r="AC10" s="775"/>
      <c r="AD10" s="776"/>
      <c r="AF10" s="167" t="s">
        <v>355</v>
      </c>
      <c r="AH10" s="113">
        <v>8</v>
      </c>
      <c r="AI10" s="705" t="s">
        <v>394</v>
      </c>
      <c r="AJ10" s="706"/>
      <c r="AK10" s="706"/>
      <c r="AL10" s="706"/>
      <c r="AM10" s="706"/>
      <c r="AN10" s="706"/>
      <c r="AO10" s="706"/>
      <c r="AP10" s="706"/>
      <c r="AQ10" s="706"/>
      <c r="AR10" s="707"/>
      <c r="AS10" s="168" t="s">
        <v>475</v>
      </c>
    </row>
    <row r="11" spans="1:69" ht="16.5" customHeight="1" thickBot="1">
      <c r="A11" s="777" t="s">
        <v>68</v>
      </c>
      <c r="B11" s="778"/>
      <c r="C11" s="778"/>
      <c r="D11" s="1147" t="str">
        <f>①収支予算書!D11</f>
        <v>カテゴリー選択</v>
      </c>
      <c r="E11" s="1148"/>
      <c r="F11" s="1148"/>
      <c r="G11" s="1148"/>
      <c r="H11" s="1148"/>
      <c r="I11" s="1148"/>
      <c r="J11" s="1149">
        <f>①収支予算書!J11</f>
        <v>0</v>
      </c>
      <c r="K11" s="1149"/>
      <c r="L11" s="1149"/>
      <c r="M11" s="1149"/>
      <c r="N11" s="1149"/>
      <c r="O11" s="1149"/>
      <c r="P11" s="1149"/>
      <c r="Q11" s="1149"/>
      <c r="R11" s="1149"/>
      <c r="S11" s="1149"/>
      <c r="T11" s="1149"/>
      <c r="U11" s="1149"/>
      <c r="V11" s="1149"/>
      <c r="W11" s="1149"/>
      <c r="X11" s="1149"/>
      <c r="Y11" s="1149"/>
      <c r="Z11" s="1149"/>
      <c r="AA11" s="1149"/>
      <c r="AB11" s="1149"/>
      <c r="AC11" s="1149"/>
      <c r="AD11" s="1150"/>
      <c r="AF11" s="167" t="s">
        <v>350</v>
      </c>
      <c r="AH11" s="114">
        <v>9</v>
      </c>
      <c r="AI11" s="753" t="s">
        <v>395</v>
      </c>
      <c r="AJ11" s="754"/>
      <c r="AK11" s="754"/>
      <c r="AL11" s="754"/>
      <c r="AM11" s="754"/>
      <c r="AN11" s="754"/>
      <c r="AO11" s="754"/>
      <c r="AP11" s="754"/>
      <c r="AQ11" s="754"/>
      <c r="AR11" s="755"/>
      <c r="AS11" s="168" t="s">
        <v>475</v>
      </c>
      <c r="AT11" s="168" t="s">
        <v>471</v>
      </c>
    </row>
    <row r="12" spans="1:69" ht="16.5" customHeight="1">
      <c r="A12" s="715" t="s">
        <v>417</v>
      </c>
      <c r="B12" s="716"/>
      <c r="C12" s="248" t="s">
        <v>416</v>
      </c>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7"/>
      <c r="AF12" s="167" t="s">
        <v>351</v>
      </c>
      <c r="AH12" s="114">
        <v>10</v>
      </c>
      <c r="AI12" s="753" t="s">
        <v>396</v>
      </c>
      <c r="AJ12" s="754"/>
      <c r="AK12" s="754"/>
      <c r="AL12" s="754"/>
      <c r="AM12" s="754"/>
      <c r="AN12" s="754"/>
      <c r="AO12" s="754"/>
      <c r="AP12" s="754"/>
      <c r="AQ12" s="754"/>
      <c r="AR12" s="755"/>
      <c r="AS12" s="168" t="s">
        <v>475</v>
      </c>
      <c r="AT12" s="168" t="s">
        <v>474</v>
      </c>
      <c r="AX12" s="167" t="s">
        <v>412</v>
      </c>
    </row>
    <row r="13" spans="1:69">
      <c r="A13" s="789" t="s">
        <v>418</v>
      </c>
      <c r="B13" s="790"/>
      <c r="C13" s="796" t="s">
        <v>285</v>
      </c>
      <c r="D13" s="796"/>
      <c r="E13" s="796"/>
      <c r="F13" s="796"/>
      <c r="G13" s="796"/>
      <c r="H13" s="796"/>
      <c r="I13" s="796"/>
      <c r="J13" s="796"/>
      <c r="K13" s="796"/>
      <c r="L13" s="796"/>
      <c r="M13" s="796"/>
      <c r="N13" s="796"/>
      <c r="O13" s="796"/>
      <c r="P13" s="796"/>
      <c r="Q13" s="796"/>
      <c r="R13" s="796"/>
      <c r="S13" s="796"/>
      <c r="T13" s="796"/>
      <c r="U13" s="796"/>
      <c r="V13" s="796"/>
      <c r="W13" s="796"/>
      <c r="X13" s="796"/>
      <c r="Y13" s="796"/>
      <c r="Z13" s="796"/>
      <c r="AA13" s="796"/>
      <c r="AB13" s="796"/>
      <c r="AC13" s="796"/>
      <c r="AD13" s="797"/>
      <c r="AF13" s="167" t="s">
        <v>352</v>
      </c>
      <c r="AH13" s="112">
        <v>11</v>
      </c>
      <c r="AI13" s="756" t="s">
        <v>397</v>
      </c>
      <c r="AJ13" s="757"/>
      <c r="AK13" s="757"/>
      <c r="AL13" s="757"/>
      <c r="AM13" s="757"/>
      <c r="AN13" s="757"/>
      <c r="AO13" s="757"/>
      <c r="AP13" s="757"/>
      <c r="AQ13" s="757"/>
      <c r="AR13" s="758"/>
      <c r="AS13" s="168" t="s">
        <v>475</v>
      </c>
      <c r="AT13" s="168" t="s">
        <v>271</v>
      </c>
      <c r="AX13" s="168" t="s">
        <v>271</v>
      </c>
    </row>
    <row r="14" spans="1:69">
      <c r="A14" s="789" t="s">
        <v>419</v>
      </c>
      <c r="B14" s="790"/>
      <c r="C14" s="1145" t="str">
        <f>①収支予算書!$C$14</f>
        <v>主管選択</v>
      </c>
      <c r="D14" s="1145"/>
      <c r="E14" s="1145"/>
      <c r="F14" s="1145"/>
      <c r="G14" s="1145"/>
      <c r="H14" s="1145"/>
      <c r="I14" s="1145"/>
      <c r="J14" s="1145"/>
      <c r="K14" s="1145"/>
      <c r="L14" s="1145"/>
      <c r="M14" s="1145"/>
      <c r="N14" s="1145"/>
      <c r="O14" s="1145"/>
      <c r="P14" s="1145"/>
      <c r="Q14" s="1145"/>
      <c r="R14" s="1145"/>
      <c r="S14" s="1145"/>
      <c r="T14" s="1145"/>
      <c r="U14" s="1145"/>
      <c r="V14" s="1145"/>
      <c r="W14" s="1145"/>
      <c r="X14" s="1145"/>
      <c r="Y14" s="1145"/>
      <c r="Z14" s="1145"/>
      <c r="AA14" s="1145"/>
      <c r="AB14" s="1145"/>
      <c r="AC14" s="1145"/>
      <c r="AD14" s="1146"/>
      <c r="AF14" s="167" t="s">
        <v>353</v>
      </c>
      <c r="AH14" s="112">
        <v>12</v>
      </c>
      <c r="AI14" s="756" t="s">
        <v>398</v>
      </c>
      <c r="AJ14" s="757"/>
      <c r="AK14" s="757"/>
      <c r="AL14" s="757"/>
      <c r="AM14" s="757"/>
      <c r="AN14" s="757"/>
      <c r="AO14" s="757"/>
      <c r="AP14" s="757"/>
      <c r="AQ14" s="757"/>
      <c r="AR14" s="758"/>
      <c r="AS14" s="168" t="s">
        <v>475</v>
      </c>
      <c r="AT14" s="168" t="s">
        <v>272</v>
      </c>
      <c r="AX14" s="168" t="s">
        <v>272</v>
      </c>
    </row>
    <row r="15" spans="1:69">
      <c r="A15" s="789" t="s">
        <v>420</v>
      </c>
      <c r="B15" s="790"/>
      <c r="C15" s="450">
        <v>20</v>
      </c>
      <c r="D15" s="452">
        <f>①収支予算書!$D$15</f>
        <v>0</v>
      </c>
      <c r="E15" s="450" t="s">
        <v>428</v>
      </c>
      <c r="F15" s="452">
        <f>①収支予算書!$F$15</f>
        <v>0</v>
      </c>
      <c r="G15" s="450" t="s">
        <v>429</v>
      </c>
      <c r="H15" s="452">
        <f>①収支予算書!$H$15</f>
        <v>0</v>
      </c>
      <c r="I15" s="450" t="s">
        <v>430</v>
      </c>
      <c r="J15" s="267" t="s">
        <v>84</v>
      </c>
      <c r="K15" s="450">
        <v>20</v>
      </c>
      <c r="L15" s="452">
        <f>①収支予算書!$L$15</f>
        <v>0</v>
      </c>
      <c r="M15" s="450" t="s">
        <v>428</v>
      </c>
      <c r="N15" s="452">
        <f>①収支予算書!$N$15</f>
        <v>0</v>
      </c>
      <c r="O15" s="450" t="s">
        <v>429</v>
      </c>
      <c r="P15" s="452">
        <f>①収支予算書!$P$15</f>
        <v>0</v>
      </c>
      <c r="Q15" s="450" t="s">
        <v>430</v>
      </c>
      <c r="R15" s="267" t="s">
        <v>482</v>
      </c>
      <c r="S15" s="452">
        <f>①収支予算書!$S$15</f>
        <v>0</v>
      </c>
      <c r="T15" s="752" t="s">
        <v>483</v>
      </c>
      <c r="U15" s="752"/>
      <c r="V15" s="200"/>
      <c r="W15" s="200"/>
      <c r="X15" s="200"/>
      <c r="Y15" s="200"/>
      <c r="Z15" s="200"/>
      <c r="AA15" s="200"/>
      <c r="AB15" s="200"/>
      <c r="AC15" s="200"/>
      <c r="AD15" s="268"/>
      <c r="AF15" s="167" t="s">
        <v>354</v>
      </c>
      <c r="AH15" s="106">
        <v>13</v>
      </c>
      <c r="AI15" s="701" t="s">
        <v>399</v>
      </c>
      <c r="AJ15" s="702"/>
      <c r="AK15" s="702"/>
      <c r="AL15" s="702"/>
      <c r="AM15" s="702"/>
      <c r="AN15" s="702"/>
      <c r="AO15" s="702"/>
      <c r="AP15" s="702"/>
      <c r="AQ15" s="702"/>
      <c r="AR15" s="703"/>
      <c r="AS15" s="168" t="s">
        <v>475</v>
      </c>
      <c r="AT15" s="168" t="s">
        <v>275</v>
      </c>
      <c r="AX15" s="168" t="s">
        <v>275</v>
      </c>
    </row>
    <row r="16" spans="1:69" ht="13.2" customHeight="1">
      <c r="A16" s="779" t="s">
        <v>421</v>
      </c>
      <c r="B16" s="780"/>
      <c r="C16" s="1143">
        <f>①収支予算書!C16</f>
        <v>0</v>
      </c>
      <c r="D16" s="1143"/>
      <c r="E16" s="1143"/>
      <c r="F16" s="1143"/>
      <c r="G16" s="1143"/>
      <c r="H16" s="1143"/>
      <c r="I16" s="1143"/>
      <c r="J16" s="1143"/>
      <c r="K16" s="1143"/>
      <c r="L16" s="1143"/>
      <c r="M16" s="1143"/>
      <c r="N16" s="1143"/>
      <c r="O16" s="1143"/>
      <c r="P16" s="1143"/>
      <c r="Q16" s="1143"/>
      <c r="R16" s="1143"/>
      <c r="S16" s="1143"/>
      <c r="T16" s="1143"/>
      <c r="U16" s="1143"/>
      <c r="V16" s="1143"/>
      <c r="W16" s="1143"/>
      <c r="X16" s="1143"/>
      <c r="Y16" s="1143"/>
      <c r="Z16" s="1143"/>
      <c r="AA16" s="1143"/>
      <c r="AB16" s="1143"/>
      <c r="AC16" s="1143"/>
      <c r="AD16" s="1144"/>
      <c r="AF16" s="167" t="s">
        <v>491</v>
      </c>
      <c r="AH16" s="106">
        <v>14</v>
      </c>
      <c r="AI16" s="701" t="s">
        <v>400</v>
      </c>
      <c r="AJ16" s="702"/>
      <c r="AK16" s="702"/>
      <c r="AL16" s="702"/>
      <c r="AM16" s="702"/>
      <c r="AN16" s="702"/>
      <c r="AO16" s="702"/>
      <c r="AP16" s="702"/>
      <c r="AQ16" s="702"/>
      <c r="AR16" s="703"/>
      <c r="AS16" s="168" t="s">
        <v>475</v>
      </c>
      <c r="AT16" s="168" t="s">
        <v>273</v>
      </c>
      <c r="AX16" s="168" t="s">
        <v>273</v>
      </c>
    </row>
    <row r="17" spans="1:69" ht="25.95" customHeight="1">
      <c r="A17" s="779" t="s">
        <v>422</v>
      </c>
      <c r="B17" s="780"/>
      <c r="C17" s="1143">
        <f>①収支予算書!C17</f>
        <v>0</v>
      </c>
      <c r="D17" s="1143"/>
      <c r="E17" s="1143"/>
      <c r="F17" s="1143"/>
      <c r="G17" s="1143"/>
      <c r="H17" s="1143"/>
      <c r="I17" s="1143"/>
      <c r="J17" s="1143"/>
      <c r="K17" s="1143"/>
      <c r="L17" s="1143"/>
      <c r="M17" s="1143"/>
      <c r="N17" s="1143"/>
      <c r="O17" s="1143"/>
      <c r="P17" s="1143"/>
      <c r="Q17" s="1143"/>
      <c r="R17" s="1143"/>
      <c r="S17" s="1143"/>
      <c r="T17" s="1143"/>
      <c r="U17" s="1143"/>
      <c r="V17" s="1143"/>
      <c r="W17" s="1143"/>
      <c r="X17" s="1143"/>
      <c r="Y17" s="1143"/>
      <c r="Z17" s="1143"/>
      <c r="AA17" s="1143"/>
      <c r="AB17" s="1143"/>
      <c r="AC17" s="1143"/>
      <c r="AD17" s="1144"/>
      <c r="AF17" s="168"/>
      <c r="AH17" s="106">
        <v>15</v>
      </c>
      <c r="AI17" s="701" t="s">
        <v>401</v>
      </c>
      <c r="AJ17" s="702"/>
      <c r="AK17" s="702"/>
      <c r="AL17" s="702"/>
      <c r="AM17" s="702"/>
      <c r="AN17" s="702"/>
      <c r="AO17" s="702"/>
      <c r="AP17" s="702"/>
      <c r="AQ17" s="702"/>
      <c r="AR17" s="703"/>
      <c r="AS17" s="168" t="s">
        <v>475</v>
      </c>
      <c r="AT17" s="168" t="s">
        <v>274</v>
      </c>
      <c r="AX17" s="168" t="s">
        <v>274</v>
      </c>
    </row>
    <row r="18" spans="1:69" ht="15" customHeight="1">
      <c r="A18" s="779" t="s">
        <v>423</v>
      </c>
      <c r="B18" s="780"/>
      <c r="C18" s="1143">
        <f>①収支予算書!C18</f>
        <v>0</v>
      </c>
      <c r="D18" s="1143"/>
      <c r="E18" s="1143"/>
      <c r="F18" s="1143"/>
      <c r="G18" s="1143"/>
      <c r="H18" s="1143"/>
      <c r="I18" s="1143"/>
      <c r="J18" s="1143"/>
      <c r="K18" s="1143"/>
      <c r="L18" s="1143"/>
      <c r="M18" s="1143"/>
      <c r="N18" s="1143"/>
      <c r="O18" s="1143"/>
      <c r="P18" s="1143"/>
      <c r="Q18" s="1143"/>
      <c r="R18" s="1143"/>
      <c r="S18" s="1143"/>
      <c r="T18" s="1143"/>
      <c r="U18" s="1143"/>
      <c r="V18" s="1143"/>
      <c r="W18" s="1143"/>
      <c r="X18" s="1143"/>
      <c r="Y18" s="1143"/>
      <c r="Z18" s="1143"/>
      <c r="AA18" s="1143"/>
      <c r="AB18" s="1143"/>
      <c r="AC18" s="1143"/>
      <c r="AD18" s="1144"/>
      <c r="AF18" s="168"/>
      <c r="AH18" s="115">
        <v>16</v>
      </c>
      <c r="AI18" s="733" t="s">
        <v>402</v>
      </c>
      <c r="AJ18" s="734"/>
      <c r="AK18" s="734"/>
      <c r="AL18" s="734"/>
      <c r="AM18" s="734"/>
      <c r="AN18" s="734"/>
      <c r="AO18" s="734"/>
      <c r="AP18" s="734"/>
      <c r="AQ18" s="734"/>
      <c r="AR18" s="735"/>
      <c r="AS18" s="168" t="s">
        <v>475</v>
      </c>
      <c r="AT18" s="168" t="s">
        <v>276</v>
      </c>
      <c r="AX18" s="168" t="s">
        <v>276</v>
      </c>
    </row>
    <row r="19" spans="1:69" ht="37.950000000000003" customHeight="1" thickBot="1">
      <c r="A19" s="785" t="s">
        <v>424</v>
      </c>
      <c r="B19" s="786"/>
      <c r="C19" s="1141">
        <f>①収支予算書!C19</f>
        <v>0</v>
      </c>
      <c r="D19" s="1141"/>
      <c r="E19" s="1141"/>
      <c r="F19" s="1141"/>
      <c r="G19" s="1141"/>
      <c r="H19" s="1141"/>
      <c r="I19" s="1141"/>
      <c r="J19" s="1141"/>
      <c r="K19" s="1141"/>
      <c r="L19" s="1141"/>
      <c r="M19" s="1141"/>
      <c r="N19" s="1141"/>
      <c r="O19" s="1141"/>
      <c r="P19" s="1141"/>
      <c r="Q19" s="1141"/>
      <c r="R19" s="1141"/>
      <c r="S19" s="1141"/>
      <c r="T19" s="1141"/>
      <c r="U19" s="1141"/>
      <c r="V19" s="1141"/>
      <c r="W19" s="1141"/>
      <c r="X19" s="1141"/>
      <c r="Y19" s="1141"/>
      <c r="Z19" s="1141"/>
      <c r="AA19" s="1141"/>
      <c r="AB19" s="1141"/>
      <c r="AC19" s="1141"/>
      <c r="AD19" s="1142"/>
      <c r="AF19" s="168"/>
      <c r="AH19" s="115">
        <v>17</v>
      </c>
      <c r="AI19" s="733" t="s">
        <v>403</v>
      </c>
      <c r="AJ19" s="734"/>
      <c r="AK19" s="734"/>
      <c r="AL19" s="734"/>
      <c r="AM19" s="734"/>
      <c r="AN19" s="734"/>
      <c r="AO19" s="734"/>
      <c r="AP19" s="734"/>
      <c r="AQ19" s="734"/>
      <c r="AR19" s="735"/>
      <c r="AS19" s="168" t="s">
        <v>475</v>
      </c>
      <c r="AT19" s="168" t="s">
        <v>277</v>
      </c>
      <c r="AX19" s="168" t="s">
        <v>277</v>
      </c>
    </row>
    <row r="20" spans="1:69" ht="21.6" customHeight="1">
      <c r="A20" s="201"/>
      <c r="B20" s="201"/>
      <c r="C20" s="201"/>
      <c r="D20" s="202"/>
      <c r="E20" s="202"/>
      <c r="F20" s="202"/>
      <c r="G20" s="202"/>
      <c r="H20" s="202"/>
      <c r="I20" s="202"/>
      <c r="J20" s="202"/>
      <c r="K20" s="202"/>
      <c r="L20" s="202"/>
      <c r="M20" s="202"/>
      <c r="N20" s="202"/>
      <c r="O20" s="202"/>
      <c r="P20" s="202"/>
      <c r="Q20" s="202"/>
      <c r="R20" s="202"/>
      <c r="S20" s="202"/>
      <c r="T20" s="202"/>
      <c r="U20" s="202"/>
      <c r="V20" s="202"/>
      <c r="W20" s="202"/>
      <c r="X20" s="202"/>
      <c r="Y20" s="201"/>
      <c r="Z20" s="201"/>
      <c r="AA20" s="201"/>
      <c r="AB20" s="201"/>
      <c r="AC20" s="201"/>
      <c r="AD20" s="201"/>
      <c r="AF20" s="168"/>
      <c r="AH20" s="111">
        <v>18</v>
      </c>
      <c r="AI20" s="708" t="s">
        <v>404</v>
      </c>
      <c r="AJ20" s="709"/>
      <c r="AK20" s="709"/>
      <c r="AL20" s="709"/>
      <c r="AM20" s="709"/>
      <c r="AN20" s="709"/>
      <c r="AO20" s="709"/>
      <c r="AP20" s="709"/>
      <c r="AQ20" s="709"/>
      <c r="AR20" s="710"/>
      <c r="AS20" s="168" t="s">
        <v>475</v>
      </c>
      <c r="AT20" s="168" t="s">
        <v>278</v>
      </c>
      <c r="AX20" s="168" t="s">
        <v>278</v>
      </c>
    </row>
    <row r="21" spans="1:69" ht="14.25" customHeight="1" thickBot="1">
      <c r="A21" s="79" t="s">
        <v>7</v>
      </c>
      <c r="B21" s="79"/>
      <c r="C21" s="79"/>
      <c r="D21" s="203"/>
      <c r="E21" s="203"/>
      <c r="F21" s="203"/>
      <c r="G21" s="704" t="s">
        <v>5</v>
      </c>
      <c r="H21" s="704"/>
      <c r="I21" s="704"/>
      <c r="J21" s="704"/>
      <c r="K21" s="704"/>
      <c r="L21" s="704"/>
      <c r="M21" s="704"/>
      <c r="N21" s="704"/>
      <c r="O21" s="704"/>
      <c r="P21" s="704"/>
      <c r="Q21" s="704"/>
      <c r="R21" s="704"/>
      <c r="S21" s="704"/>
      <c r="T21" s="704"/>
      <c r="U21" s="704"/>
      <c r="V21" s="704"/>
      <c r="W21" s="704"/>
      <c r="X21" s="704"/>
      <c r="Y21" s="704"/>
      <c r="Z21" s="704"/>
      <c r="AA21" s="704"/>
      <c r="AB21" s="704"/>
      <c r="AC21" s="704"/>
      <c r="AD21" s="704"/>
      <c r="AF21" s="168"/>
      <c r="AH21" s="111">
        <v>19</v>
      </c>
      <c r="AI21" s="708" t="s">
        <v>405</v>
      </c>
      <c r="AJ21" s="709"/>
      <c r="AK21" s="709"/>
      <c r="AL21" s="709"/>
      <c r="AM21" s="709"/>
      <c r="AN21" s="709"/>
      <c r="AO21" s="709"/>
      <c r="AP21" s="709"/>
      <c r="AQ21" s="709"/>
      <c r="AR21" s="710"/>
      <c r="AS21" s="168" t="s">
        <v>475</v>
      </c>
      <c r="AT21" s="168" t="s">
        <v>279</v>
      </c>
      <c r="AU21" s="61"/>
      <c r="AV21" s="61"/>
      <c r="AW21" s="61"/>
      <c r="AX21" s="168" t="s">
        <v>279</v>
      </c>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791" t="s">
        <v>4</v>
      </c>
      <c r="B22" s="792"/>
      <c r="C22" s="792"/>
      <c r="D22" s="711" t="s">
        <v>266</v>
      </c>
      <c r="E22" s="608"/>
      <c r="F22" s="609"/>
      <c r="G22" s="793" t="s">
        <v>267</v>
      </c>
      <c r="H22" s="794"/>
      <c r="I22" s="794"/>
      <c r="J22" s="794"/>
      <c r="K22" s="794"/>
      <c r="L22" s="794"/>
      <c r="M22" s="794"/>
      <c r="N22" s="794"/>
      <c r="O22" s="794"/>
      <c r="P22" s="794"/>
      <c r="Q22" s="794"/>
      <c r="R22" s="794"/>
      <c r="S22" s="794"/>
      <c r="T22" s="794"/>
      <c r="U22" s="794"/>
      <c r="V22" s="794"/>
      <c r="W22" s="794"/>
      <c r="X22" s="794"/>
      <c r="Y22" s="794"/>
      <c r="Z22" s="794"/>
      <c r="AA22" s="794"/>
      <c r="AB22" s="794"/>
      <c r="AC22" s="794"/>
      <c r="AD22" s="795"/>
      <c r="AF22" s="168"/>
      <c r="AG22" s="80"/>
      <c r="AH22" s="106">
        <v>20</v>
      </c>
      <c r="AI22" s="701" t="s">
        <v>406</v>
      </c>
      <c r="AJ22" s="702"/>
      <c r="AK22" s="702"/>
      <c r="AL22" s="702"/>
      <c r="AM22" s="702"/>
      <c r="AN22" s="702"/>
      <c r="AO22" s="702"/>
      <c r="AP22" s="702"/>
      <c r="AQ22" s="702"/>
      <c r="AR22" s="703"/>
      <c r="AS22" s="168" t="s">
        <v>475</v>
      </c>
      <c r="AT22" s="168" t="s">
        <v>280</v>
      </c>
      <c r="AV22" s="80"/>
      <c r="AW22" s="80"/>
      <c r="AX22" s="168" t="s">
        <v>280</v>
      </c>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783" t="s">
        <v>366</v>
      </c>
      <c r="B23" s="784"/>
      <c r="C23" s="784"/>
      <c r="D23" s="1138" t="str">
        <f>IF(①収支予算書!D23="","",①収支予算書!D23)</f>
        <v/>
      </c>
      <c r="E23" s="1139"/>
      <c r="F23" s="1140"/>
      <c r="G23" s="1128" t="str">
        <f>IF(①収支予算書!G23="","",①収支予算書!G23)</f>
        <v/>
      </c>
      <c r="H23" s="1129"/>
      <c r="I23" s="1129"/>
      <c r="J23" s="1129"/>
      <c r="K23" s="1129"/>
      <c r="L23" s="1129"/>
      <c r="M23" s="1129"/>
      <c r="N23" s="1129"/>
      <c r="O23" s="1129"/>
      <c r="P23" s="1129"/>
      <c r="Q23" s="1129"/>
      <c r="R23" s="1129"/>
      <c r="S23" s="1129"/>
      <c r="T23" s="1129"/>
      <c r="U23" s="1129"/>
      <c r="V23" s="1129"/>
      <c r="W23" s="1129"/>
      <c r="X23" s="1129"/>
      <c r="Y23" s="1129"/>
      <c r="Z23" s="1129"/>
      <c r="AA23" s="1129"/>
      <c r="AB23" s="1129"/>
      <c r="AC23" s="1129"/>
      <c r="AD23" s="1137"/>
      <c r="AF23" s="168"/>
      <c r="AG23" s="79"/>
      <c r="AH23" s="106">
        <v>21</v>
      </c>
      <c r="AI23" s="701" t="s">
        <v>407</v>
      </c>
      <c r="AJ23" s="702"/>
      <c r="AK23" s="702"/>
      <c r="AL23" s="702"/>
      <c r="AM23" s="702"/>
      <c r="AN23" s="702"/>
      <c r="AO23" s="702"/>
      <c r="AP23" s="702"/>
      <c r="AQ23" s="702"/>
      <c r="AR23" s="703"/>
      <c r="AS23" s="168" t="s">
        <v>475</v>
      </c>
      <c r="AT23" s="168" t="s">
        <v>281</v>
      </c>
      <c r="AX23" s="168" t="s">
        <v>281</v>
      </c>
    </row>
    <row r="24" spans="1:69" s="80" customFormat="1" ht="17.7" customHeight="1">
      <c r="A24" s="643" t="s">
        <v>35</v>
      </c>
      <c r="B24" s="644"/>
      <c r="C24" s="644"/>
      <c r="D24" s="1125" t="str">
        <f>IF(①収支予算書!D24="","",①収支予算書!D24)</f>
        <v/>
      </c>
      <c r="E24" s="1126"/>
      <c r="F24" s="1127"/>
      <c r="G24" s="1128" t="str">
        <f>IF(①収支予算書!G24="","",①収支予算書!G24)</f>
        <v/>
      </c>
      <c r="H24" s="1129"/>
      <c r="I24" s="1129"/>
      <c r="J24" s="1129"/>
      <c r="K24" s="1129"/>
      <c r="L24" s="1129"/>
      <c r="M24" s="1129"/>
      <c r="N24" s="1129"/>
      <c r="O24" s="1129"/>
      <c r="P24" s="1129"/>
      <c r="Q24" s="1129"/>
      <c r="R24" s="1129"/>
      <c r="S24" s="1129"/>
      <c r="T24" s="1129"/>
      <c r="U24" s="1129"/>
      <c r="V24" s="1129"/>
      <c r="W24" s="1129"/>
      <c r="X24" s="1129"/>
      <c r="Y24" s="1129"/>
      <c r="Z24" s="1129"/>
      <c r="AA24" s="1129"/>
      <c r="AB24" s="1129"/>
      <c r="AC24" s="1129"/>
      <c r="AD24" s="1137"/>
      <c r="AF24" s="168"/>
      <c r="AH24" s="106">
        <v>22</v>
      </c>
      <c r="AI24" s="701" t="s">
        <v>408</v>
      </c>
      <c r="AJ24" s="702"/>
      <c r="AK24" s="702"/>
      <c r="AL24" s="702"/>
      <c r="AM24" s="702"/>
      <c r="AN24" s="702"/>
      <c r="AO24" s="702"/>
      <c r="AP24" s="702"/>
      <c r="AQ24" s="702"/>
      <c r="AR24" s="703"/>
      <c r="AS24" s="168" t="s">
        <v>475</v>
      </c>
      <c r="AT24" s="168" t="s">
        <v>282</v>
      </c>
      <c r="AX24" s="168" t="s">
        <v>282</v>
      </c>
    </row>
    <row r="25" spans="1:69" s="80" customFormat="1" ht="17.7" customHeight="1">
      <c r="A25" s="643" t="s">
        <v>36</v>
      </c>
      <c r="B25" s="644"/>
      <c r="C25" s="644"/>
      <c r="D25" s="1125" t="str">
        <f>IF(①収支予算書!D25="","",①収支予算書!D25)</f>
        <v/>
      </c>
      <c r="E25" s="1126"/>
      <c r="F25" s="1127"/>
      <c r="G25" s="1128" t="str">
        <f>IF(①収支予算書!G25="","",①収支予算書!G25)</f>
        <v/>
      </c>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37"/>
      <c r="AF25" s="168"/>
      <c r="AH25" s="107">
        <v>23</v>
      </c>
      <c r="AI25" s="116" t="s">
        <v>409</v>
      </c>
      <c r="AJ25" s="117"/>
      <c r="AK25" s="117"/>
      <c r="AL25" s="117"/>
      <c r="AM25" s="117"/>
      <c r="AN25" s="117"/>
      <c r="AO25" s="117"/>
      <c r="AP25" s="117"/>
      <c r="AQ25" s="117"/>
      <c r="AR25" s="118"/>
      <c r="AS25" s="323" t="s">
        <v>476</v>
      </c>
      <c r="AT25" s="168" t="s">
        <v>283</v>
      </c>
      <c r="AX25" s="168" t="s">
        <v>283</v>
      </c>
    </row>
    <row r="26" spans="1:69" s="80" customFormat="1" ht="17.7" customHeight="1">
      <c r="A26" s="643" t="s">
        <v>37</v>
      </c>
      <c r="B26" s="644"/>
      <c r="C26" s="644"/>
      <c r="D26" s="1125" t="str">
        <f>IF(①収支予算書!D26="","",①収支予算書!D26)</f>
        <v/>
      </c>
      <c r="E26" s="1126"/>
      <c r="F26" s="1127"/>
      <c r="G26" s="1128" t="str">
        <f>IF(①収支予算書!G26="","",①収支予算書!G26)</f>
        <v/>
      </c>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37"/>
      <c r="AF26" s="168"/>
      <c r="AH26" s="169" t="s">
        <v>356</v>
      </c>
      <c r="AI26" s="770"/>
      <c r="AJ26" s="770"/>
      <c r="AK26" s="770"/>
      <c r="AL26" s="770"/>
      <c r="AM26" s="770"/>
      <c r="AN26" s="770"/>
      <c r="AO26" s="770"/>
      <c r="AP26" s="770"/>
      <c r="AQ26" s="770"/>
      <c r="AR26" s="770"/>
      <c r="AS26" s="81"/>
      <c r="AT26" s="168" t="s">
        <v>284</v>
      </c>
      <c r="AX26" s="168" t="s">
        <v>284</v>
      </c>
    </row>
    <row r="27" spans="1:69" s="80" customFormat="1" ht="17.7" customHeight="1">
      <c r="A27" s="645" t="s">
        <v>38</v>
      </c>
      <c r="B27" s="646"/>
      <c r="C27" s="646"/>
      <c r="D27" s="1125" t="str">
        <f>IF(①収支予算書!D27="","",①収支予算書!D27)</f>
        <v/>
      </c>
      <c r="E27" s="1126"/>
      <c r="F27" s="1127"/>
      <c r="G27" s="1128" t="str">
        <f>IF(①収支予算書!G27="","",①収支予算書!G27)</f>
        <v/>
      </c>
      <c r="H27" s="1129"/>
      <c r="I27" s="1129"/>
      <c r="J27" s="1129"/>
      <c r="K27" s="1129"/>
      <c r="L27" s="1129"/>
      <c r="M27" s="1129"/>
      <c r="N27" s="1129"/>
      <c r="O27" s="1129"/>
      <c r="P27" s="1129"/>
      <c r="Q27" s="1129"/>
      <c r="R27" s="1129"/>
      <c r="S27" s="1129"/>
      <c r="T27" s="1129"/>
      <c r="U27" s="1129"/>
      <c r="V27" s="1129"/>
      <c r="W27" s="1129"/>
      <c r="X27" s="1129"/>
      <c r="Y27" s="1129"/>
      <c r="Z27" s="1129"/>
      <c r="AA27" s="1129"/>
      <c r="AB27" s="1129"/>
      <c r="AC27" s="1129"/>
      <c r="AD27" s="1137"/>
      <c r="AF27" s="168"/>
      <c r="AH27" s="251" t="s">
        <v>425</v>
      </c>
      <c r="AI27" s="252"/>
      <c r="AJ27" s="252"/>
      <c r="AK27" s="252"/>
      <c r="AL27" s="252"/>
      <c r="AM27" s="252"/>
      <c r="AN27" s="252"/>
      <c r="AO27" s="252"/>
      <c r="AP27" s="252"/>
      <c r="AQ27" s="252"/>
      <c r="AR27" s="252"/>
      <c r="AS27" s="81"/>
    </row>
    <row r="28" spans="1:69" s="80" customFormat="1" ht="17.7" customHeight="1">
      <c r="A28" s="643" t="s">
        <v>39</v>
      </c>
      <c r="B28" s="644"/>
      <c r="C28" s="644"/>
      <c r="D28" s="1134">
        <f>IF(①収支予算書!D28="","",①収支予算書!D28)</f>
        <v>0</v>
      </c>
      <c r="E28" s="1135"/>
      <c r="F28" s="1136"/>
      <c r="G28" s="604" t="s">
        <v>312</v>
      </c>
      <c r="H28" s="605"/>
      <c r="I28" s="606"/>
      <c r="J28" s="1132" t="str">
        <f>IF(①収支予算書!J28="","",①収支予算書!J28)</f>
        <v/>
      </c>
      <c r="K28" s="1133"/>
      <c r="L28" s="618" t="s">
        <v>313</v>
      </c>
      <c r="M28" s="619"/>
      <c r="N28" s="619"/>
      <c r="O28" s="619"/>
      <c r="P28" s="1132" t="str">
        <f>IF(①収支予算書!P28="","",①収支予算書!P28)</f>
        <v/>
      </c>
      <c r="Q28" s="1133"/>
      <c r="R28" s="290"/>
      <c r="S28" s="290"/>
      <c r="T28" s="290"/>
      <c r="U28" s="290"/>
      <c r="V28" s="290"/>
      <c r="W28" s="290"/>
      <c r="X28" s="290"/>
      <c r="Y28" s="290"/>
      <c r="Z28" s="290"/>
      <c r="AA28" s="291"/>
      <c r="AB28" s="291"/>
      <c r="AC28" s="291"/>
      <c r="AD28" s="292"/>
      <c r="AF28" s="168"/>
      <c r="AH28" s="251" t="s">
        <v>426</v>
      </c>
      <c r="AI28" s="252"/>
      <c r="AJ28" s="252"/>
      <c r="AK28" s="252"/>
      <c r="AL28" s="252"/>
      <c r="AM28" s="252"/>
      <c r="AN28" s="252"/>
      <c r="AO28" s="252"/>
      <c r="AP28" s="252"/>
      <c r="AQ28" s="252"/>
      <c r="AR28" s="252"/>
      <c r="AS28" s="81"/>
    </row>
    <row r="29" spans="1:69" s="80" customFormat="1" ht="17.7" customHeight="1">
      <c r="A29" s="645" t="s">
        <v>40</v>
      </c>
      <c r="B29" s="646"/>
      <c r="C29" s="646"/>
      <c r="D29" s="1134">
        <f>IF(①収支予算書!D29="","",①収支予算書!D29)</f>
        <v>0</v>
      </c>
      <c r="E29" s="1135"/>
      <c r="F29" s="1136"/>
      <c r="G29" s="604" t="s">
        <v>309</v>
      </c>
      <c r="H29" s="605"/>
      <c r="I29" s="606"/>
      <c r="J29" s="1132" t="str">
        <f>IF(①収支予算書!J29="","",①収支予算書!J29)</f>
        <v/>
      </c>
      <c r="K29" s="1133"/>
      <c r="L29" s="620" t="s">
        <v>311</v>
      </c>
      <c r="M29" s="605"/>
      <c r="N29" s="605"/>
      <c r="O29" s="605"/>
      <c r="P29" s="1132" t="str">
        <f>IF(①収支予算書!P29="","",①収支予算書!P29)</f>
        <v/>
      </c>
      <c r="Q29" s="1133"/>
      <c r="R29" s="620" t="s">
        <v>310</v>
      </c>
      <c r="S29" s="605"/>
      <c r="T29" s="605"/>
      <c r="U29" s="1132" t="str">
        <f>IF(①収支予算書!U29="","",①収支予算書!U29)</f>
        <v/>
      </c>
      <c r="V29" s="1133"/>
      <c r="W29" s="290"/>
      <c r="X29" s="487" t="s">
        <v>450</v>
      </c>
      <c r="Y29" s="488"/>
      <c r="Z29" s="488"/>
      <c r="AA29" s="489"/>
      <c r="AB29" s="528">
        <f>IF(①収支予算書!AB29="","",①収支予算書!AB29)</f>
        <v>0</v>
      </c>
      <c r="AC29" s="528"/>
      <c r="AD29" s="529"/>
      <c r="AF29" s="168"/>
      <c r="AH29" s="251" t="s">
        <v>427</v>
      </c>
      <c r="AI29" s="252"/>
      <c r="AJ29" s="252"/>
      <c r="AK29" s="252"/>
      <c r="AL29" s="252"/>
      <c r="AM29" s="252"/>
      <c r="AN29" s="252"/>
      <c r="AO29" s="252"/>
      <c r="AP29" s="252"/>
      <c r="AQ29" s="252"/>
      <c r="AR29" s="252"/>
      <c r="AS29" s="81"/>
    </row>
    <row r="30" spans="1:69" s="80" customFormat="1" ht="17.7" customHeight="1">
      <c r="A30" s="643" t="s">
        <v>41</v>
      </c>
      <c r="B30" s="644"/>
      <c r="C30" s="644"/>
      <c r="D30" s="1125" t="str">
        <f>IF(①収支予算書!D30="","",①収支予算書!D30)</f>
        <v/>
      </c>
      <c r="E30" s="1126"/>
      <c r="F30" s="1127"/>
      <c r="G30" s="1128" t="str">
        <f>IF(①収支予算書!G30="","",①収支予算書!G30)</f>
        <v/>
      </c>
      <c r="H30" s="1129"/>
      <c r="I30" s="1129"/>
      <c r="J30" s="1129"/>
      <c r="K30" s="1129"/>
      <c r="L30" s="1129"/>
      <c r="M30" s="1129"/>
      <c r="N30" s="1129"/>
      <c r="O30" s="1129"/>
      <c r="P30" s="1129"/>
      <c r="Q30" s="1129"/>
      <c r="R30" s="1129"/>
      <c r="S30" s="1129"/>
      <c r="T30" s="1129"/>
      <c r="U30" s="1129"/>
      <c r="V30" s="1129"/>
      <c r="W30" s="1129"/>
      <c r="X30" s="1129"/>
      <c r="Y30" s="1129"/>
      <c r="Z30" s="1129"/>
      <c r="AA30" s="1130"/>
      <c r="AB30" s="1130"/>
      <c r="AC30" s="1130"/>
      <c r="AD30" s="1131"/>
      <c r="AF30" s="168"/>
      <c r="AH30" s="15" t="s">
        <v>356</v>
      </c>
      <c r="AI30" s="252"/>
      <c r="AJ30" s="252"/>
      <c r="AK30" s="252"/>
      <c r="AL30" s="252"/>
      <c r="AM30" s="252"/>
      <c r="AN30" s="252"/>
      <c r="AO30" s="252"/>
      <c r="AP30" s="252"/>
      <c r="AQ30" s="252"/>
      <c r="AR30" s="252"/>
      <c r="AS30" s="81"/>
    </row>
    <row r="31" spans="1:69" s="80" customFormat="1" ht="17.7" customHeight="1" thickBot="1">
      <c r="A31" s="643" t="s">
        <v>42</v>
      </c>
      <c r="B31" s="644"/>
      <c r="C31" s="644"/>
      <c r="D31" s="1125" t="str">
        <f>IF(①収支予算書!D31="","",①収支予算書!D31)</f>
        <v/>
      </c>
      <c r="E31" s="1126"/>
      <c r="F31" s="1127"/>
      <c r="G31" s="1128" t="str">
        <f>IF(①収支予算書!G31="","",①収支予算書!G31)</f>
        <v/>
      </c>
      <c r="H31" s="1129"/>
      <c r="I31" s="1129"/>
      <c r="J31" s="1129"/>
      <c r="K31" s="1129"/>
      <c r="L31" s="1129"/>
      <c r="M31" s="1129"/>
      <c r="N31" s="1129"/>
      <c r="O31" s="1129"/>
      <c r="P31" s="1129"/>
      <c r="Q31" s="1129"/>
      <c r="R31" s="1129"/>
      <c r="S31" s="1129"/>
      <c r="T31" s="1129"/>
      <c r="U31" s="1129"/>
      <c r="V31" s="1129"/>
      <c r="W31" s="1129"/>
      <c r="X31" s="1129"/>
      <c r="Y31" s="1129"/>
      <c r="Z31" s="1129"/>
      <c r="AA31" s="1130"/>
      <c r="AB31" s="1130"/>
      <c r="AC31" s="1130"/>
      <c r="AD31" s="1131"/>
      <c r="AF31" s="80" t="s">
        <v>485</v>
      </c>
      <c r="AH31" s="189"/>
      <c r="AI31" s="214"/>
      <c r="AJ31" s="81"/>
      <c r="AK31" s="81"/>
      <c r="AL31" s="81"/>
      <c r="AM31" s="81"/>
      <c r="AN31" s="215"/>
      <c r="AO31" s="215"/>
      <c r="AP31" s="170"/>
      <c r="AQ31" s="170"/>
      <c r="AR31" s="170"/>
      <c r="AS31" s="81"/>
    </row>
    <row r="32" spans="1:69" s="80" customFormat="1" ht="17.7" customHeight="1" thickBot="1">
      <c r="A32" s="645" t="s">
        <v>43</v>
      </c>
      <c r="B32" s="646"/>
      <c r="C32" s="646"/>
      <c r="D32" s="1125" t="str">
        <f>IF(①収支予算書!D32="","",①収支予算書!D32)</f>
        <v/>
      </c>
      <c r="E32" s="1126"/>
      <c r="F32" s="1127"/>
      <c r="G32" s="1128" t="str">
        <f>IF(①収支予算書!G32="","",①収支予算書!G32)</f>
        <v/>
      </c>
      <c r="H32" s="1129"/>
      <c r="I32" s="1129"/>
      <c r="J32" s="1129"/>
      <c r="K32" s="1129"/>
      <c r="L32" s="1129"/>
      <c r="M32" s="1129"/>
      <c r="N32" s="1129"/>
      <c r="O32" s="1129"/>
      <c r="P32" s="1129"/>
      <c r="Q32" s="1129"/>
      <c r="R32" s="1129"/>
      <c r="S32" s="1129"/>
      <c r="T32" s="1129"/>
      <c r="U32" s="1129"/>
      <c r="V32" s="1129"/>
      <c r="W32" s="1129"/>
      <c r="X32" s="1129"/>
      <c r="Y32" s="1129"/>
      <c r="Z32" s="1129"/>
      <c r="AA32" s="1130"/>
      <c r="AB32" s="1130"/>
      <c r="AC32" s="1130"/>
      <c r="AD32" s="1131"/>
      <c r="AF32" s="761" t="s">
        <v>373</v>
      </c>
      <c r="AG32" s="762"/>
      <c r="AH32" s="303" t="s">
        <v>309</v>
      </c>
      <c r="AI32" s="305" t="s">
        <v>368</v>
      </c>
      <c r="AJ32" s="304" t="s">
        <v>316</v>
      </c>
      <c r="AK32" s="306" t="s">
        <v>310</v>
      </c>
      <c r="AL32" s="304" t="s">
        <v>316</v>
      </c>
      <c r="AM32" s="763" t="s">
        <v>11</v>
      </c>
      <c r="AN32" s="764"/>
      <c r="AO32" s="215"/>
      <c r="AP32" s="170"/>
      <c r="AQ32" s="170"/>
      <c r="AR32" s="170"/>
      <c r="AS32" s="81"/>
    </row>
    <row r="33" spans="1:98" s="80" customFormat="1" ht="17.7" customHeight="1" thickTop="1" thickBot="1">
      <c r="A33" s="654" t="s">
        <v>44</v>
      </c>
      <c r="B33" s="655"/>
      <c r="C33" s="655"/>
      <c r="D33" s="1117" t="str">
        <f>IF(①収支予算書!D33="","",①収支予算書!D33)</f>
        <v/>
      </c>
      <c r="E33" s="1118"/>
      <c r="F33" s="1119"/>
      <c r="G33" s="1120" t="str">
        <f>IF(①収支予算書!G33="","",①収支予算書!G33)</f>
        <v/>
      </c>
      <c r="H33" s="1121"/>
      <c r="I33" s="1121"/>
      <c r="J33" s="1121"/>
      <c r="K33" s="1121"/>
      <c r="L33" s="1121"/>
      <c r="M33" s="1121"/>
      <c r="N33" s="1121"/>
      <c r="O33" s="1121"/>
      <c r="P33" s="1121"/>
      <c r="Q33" s="1121"/>
      <c r="R33" s="1121"/>
      <c r="S33" s="1121"/>
      <c r="T33" s="1121"/>
      <c r="U33" s="1121"/>
      <c r="V33" s="1121"/>
      <c r="W33" s="1121"/>
      <c r="X33" s="1121"/>
      <c r="Y33" s="1121"/>
      <c r="Z33" s="1121"/>
      <c r="AA33" s="1121"/>
      <c r="AB33" s="1121"/>
      <c r="AC33" s="1121"/>
      <c r="AD33" s="1122"/>
      <c r="AF33" s="1123" t="str">
        <f>IF(①収支予算書!AF33="","",①収支予算書!AF33)</f>
        <v/>
      </c>
      <c r="AG33" s="1124"/>
      <c r="AH33" s="348" t="str">
        <f>IF(①収支予算書!AH33="","",①収支予算書!AH33)</f>
        <v/>
      </c>
      <c r="AI33" s="349" t="str">
        <f>IF(①収支予算書!AI33="","",①収支予算書!AI33)</f>
        <v/>
      </c>
      <c r="AJ33" s="350">
        <f>IF(①収支予算書!AJ33="","",①収支予算書!AJ33)</f>
        <v>0</v>
      </c>
      <c r="AK33" s="349" t="str">
        <f>IF(①収支予算書!AK33="","",①収支予算書!AK33)</f>
        <v/>
      </c>
      <c r="AL33" s="350">
        <f>IF(①収支予算書!AL33="","",①収支予算書!AL33)</f>
        <v>0</v>
      </c>
      <c r="AM33" s="1115">
        <f>IF(①収支予算書!AM33="","",①収支予算書!AM33)</f>
        <v>0</v>
      </c>
      <c r="AN33" s="1116"/>
      <c r="AO33" s="215"/>
      <c r="AP33" s="170"/>
      <c r="AQ33" s="170"/>
      <c r="AR33" s="170"/>
      <c r="AS33" s="81"/>
    </row>
    <row r="34" spans="1:98" s="80" customFormat="1" ht="17.7" customHeight="1" thickBot="1">
      <c r="A34" s="661" t="s">
        <v>0</v>
      </c>
      <c r="B34" s="661"/>
      <c r="C34" s="661"/>
      <c r="D34" s="615">
        <f>IF(①収支予算書!D34="","",①収支予算書!D34)</f>
        <v>0</v>
      </c>
      <c r="E34" s="616"/>
      <c r="F34" s="617"/>
      <c r="G34" s="83"/>
      <c r="H34" s="83"/>
      <c r="I34" s="83"/>
      <c r="J34" s="83"/>
      <c r="K34" s="83"/>
      <c r="L34" s="83"/>
      <c r="M34" s="83"/>
      <c r="N34" s="83"/>
      <c r="O34" s="83"/>
      <c r="P34" s="83"/>
      <c r="Q34" s="83"/>
      <c r="R34" s="83"/>
      <c r="S34" s="83"/>
      <c r="T34" s="83"/>
      <c r="U34" s="83"/>
      <c r="V34" s="83"/>
      <c r="W34" s="83"/>
      <c r="X34" s="83"/>
      <c r="Y34" s="84"/>
      <c r="Z34" s="84"/>
      <c r="AA34" s="84"/>
      <c r="AB34" s="84"/>
      <c r="AC34" s="84"/>
      <c r="AD34" s="84"/>
      <c r="AF34" s="1113" t="str">
        <f>IF(①収支予算書!AF34="","",①収支予算書!AF34)</f>
        <v/>
      </c>
      <c r="AG34" s="1114"/>
      <c r="AH34" s="348" t="str">
        <f>IF(①収支予算書!AH34="","",①収支予算書!AH34)</f>
        <v/>
      </c>
      <c r="AI34" s="349" t="str">
        <f>IF(①収支予算書!AI34="","",①収支予算書!AI34)</f>
        <v/>
      </c>
      <c r="AJ34" s="350">
        <f>IF(①収支予算書!AJ34="","",①収支予算書!AJ34)</f>
        <v>0</v>
      </c>
      <c r="AK34" s="349" t="str">
        <f>IF(①収支予算書!AK34="","",①収支予算書!AK34)</f>
        <v/>
      </c>
      <c r="AL34" s="350">
        <f>IF(①収支予算書!AL34="","",①収支予算書!AL34)</f>
        <v>0</v>
      </c>
      <c r="AM34" s="1115">
        <f>IF(①収支予算書!AM34="","",①収支予算書!AM34)</f>
        <v>0</v>
      </c>
      <c r="AN34" s="1116"/>
      <c r="AO34" s="215"/>
      <c r="AP34" s="170"/>
      <c r="AQ34" s="170"/>
      <c r="AR34" s="170"/>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1113" t="str">
        <f>IF(①収支予算書!AF35="","",①収支予算書!AF35)</f>
        <v/>
      </c>
      <c r="AG35" s="1114"/>
      <c r="AH35" s="348" t="str">
        <f>IF(①収支予算書!AH35="","",①収支予算書!AH35)</f>
        <v/>
      </c>
      <c r="AI35" s="349" t="str">
        <f>IF(①収支予算書!AI35="","",①収支予算書!AI35)</f>
        <v/>
      </c>
      <c r="AJ35" s="350">
        <f>IF(①収支予算書!AJ35="","",①収支予算書!AJ35)</f>
        <v>0</v>
      </c>
      <c r="AK35" s="349" t="str">
        <f>IF(①収支予算書!AK35="","",①収支予算書!AK35)</f>
        <v/>
      </c>
      <c r="AL35" s="350">
        <f>IF(①収支予算書!AL35="","",①収支予算書!AL35)</f>
        <v>0</v>
      </c>
      <c r="AM35" s="1115">
        <f>IF(①収支予算書!AM35="","",①収支予算書!AM35)</f>
        <v>0</v>
      </c>
      <c r="AN35" s="1116"/>
      <c r="AO35" s="215"/>
      <c r="AP35" s="170"/>
      <c r="AQ35" s="170"/>
      <c r="AR35" s="170"/>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1108" t="str">
        <f>IF(①収支予算書!AF36="","",①収支予算書!AF36)</f>
        <v/>
      </c>
      <c r="AG36" s="1109"/>
      <c r="AH36" s="351" t="str">
        <f>IF(①収支予算書!AH36="","",①収支予算書!AH36)</f>
        <v/>
      </c>
      <c r="AI36" s="352" t="str">
        <f>IF(①収支予算書!AI36="","",①収支予算書!AI36)</f>
        <v/>
      </c>
      <c r="AJ36" s="353">
        <f>IF(①収支予算書!AJ36="","",①収支予算書!AJ36)</f>
        <v>0</v>
      </c>
      <c r="AK36" s="352" t="str">
        <f>IF(①収支予算書!AK36="","",①収支予算書!AK36)</f>
        <v/>
      </c>
      <c r="AL36" s="353">
        <f>IF(①収支予算書!AL36="","",①収支予算書!AL36)</f>
        <v>0</v>
      </c>
      <c r="AM36" s="1110">
        <f>IF(①収支予算書!AM36="","",①収支予算書!AM36)</f>
        <v>0</v>
      </c>
      <c r="AN36" s="1111"/>
      <c r="AO36" s="215"/>
      <c r="AP36" s="170"/>
      <c r="AQ36" s="170"/>
      <c r="AR36" s="170"/>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69" t="s">
        <v>4</v>
      </c>
      <c r="B37" s="670"/>
      <c r="C37" s="671"/>
      <c r="D37" s="607" t="s">
        <v>266</v>
      </c>
      <c r="E37" s="608"/>
      <c r="F37" s="609"/>
      <c r="G37" s="596" t="s">
        <v>267</v>
      </c>
      <c r="H37" s="597"/>
      <c r="I37" s="597"/>
      <c r="J37" s="597"/>
      <c r="K37" s="597"/>
      <c r="L37" s="597"/>
      <c r="M37" s="597"/>
      <c r="N37" s="597"/>
      <c r="O37" s="597"/>
      <c r="P37" s="597"/>
      <c r="Q37" s="597"/>
      <c r="R37" s="597"/>
      <c r="S37" s="597"/>
      <c r="T37" s="597"/>
      <c r="U37" s="597"/>
      <c r="V37" s="597"/>
      <c r="W37" s="597"/>
      <c r="X37" s="597"/>
      <c r="Y37" s="597"/>
      <c r="Z37" s="597"/>
      <c r="AA37" s="597"/>
      <c r="AB37" s="597"/>
      <c r="AC37" s="597"/>
      <c r="AD37" s="598"/>
      <c r="AE37" s="81"/>
      <c r="AF37" s="218"/>
      <c r="AG37" s="218"/>
      <c r="AH37" s="354"/>
      <c r="AI37" s="355"/>
      <c r="AJ37" s="355"/>
      <c r="AK37" s="355"/>
      <c r="AL37" s="356" t="s">
        <v>374</v>
      </c>
      <c r="AM37" s="1112">
        <f>SUM(AM33:AN36)</f>
        <v>0</v>
      </c>
      <c r="AN37" s="1112"/>
      <c r="AO37" s="337" t="s">
        <v>486</v>
      </c>
      <c r="AP37" s="338"/>
      <c r="AQ37" s="338"/>
      <c r="AR37" s="338"/>
      <c r="AS37" s="339"/>
      <c r="AT37" s="339"/>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75" t="s">
        <v>3</v>
      </c>
      <c r="B38" s="676"/>
      <c r="C38" s="677"/>
      <c r="D38" s="624">
        <f>IF(①収支予算書!D38="","",①収支予算書!D38)</f>
        <v>0</v>
      </c>
      <c r="E38" s="625"/>
      <c r="F38" s="626"/>
      <c r="G38" s="599" t="s">
        <v>315</v>
      </c>
      <c r="H38" s="583"/>
      <c r="I38" s="583"/>
      <c r="J38" s="582"/>
      <c r="K38" s="581" t="s">
        <v>433</v>
      </c>
      <c r="L38" s="582"/>
      <c r="M38" s="581" t="s">
        <v>434</v>
      </c>
      <c r="N38" s="583"/>
      <c r="O38" s="522" t="s">
        <v>314</v>
      </c>
      <c r="P38" s="523"/>
      <c r="Q38" s="571" t="s">
        <v>318</v>
      </c>
      <c r="R38" s="576"/>
      <c r="S38" s="522" t="s">
        <v>319</v>
      </c>
      <c r="T38" s="523"/>
      <c r="U38" s="514"/>
      <c r="V38" s="515"/>
      <c r="W38" s="565"/>
      <c r="X38" s="515"/>
      <c r="Y38" s="565"/>
      <c r="Z38" s="515"/>
      <c r="AA38" s="565"/>
      <c r="AB38" s="515"/>
      <c r="AC38" s="565"/>
      <c r="AD38" s="566"/>
      <c r="AF38" s="218"/>
      <c r="AG38" s="218"/>
      <c r="AH38" s="354"/>
      <c r="AI38" s="355"/>
      <c r="AJ38" s="355"/>
      <c r="AK38" s="355"/>
      <c r="AL38" s="355"/>
      <c r="AM38" s="355"/>
      <c r="AN38" s="355"/>
      <c r="AO38" s="355"/>
      <c r="AP38" s="355"/>
      <c r="AQ38" s="355"/>
      <c r="AR38" s="355"/>
      <c r="AS38" s="355"/>
      <c r="AT38" s="355"/>
      <c r="AU38" s="355"/>
      <c r="AV38" s="81"/>
      <c r="AW38" s="81"/>
      <c r="AX38" s="81"/>
      <c r="AY38" s="81"/>
      <c r="AZ38" s="81"/>
      <c r="BA38" s="81"/>
      <c r="BB38" s="81"/>
      <c r="BC38" s="81"/>
      <c r="BD38" s="81"/>
      <c r="BE38" s="81"/>
    </row>
    <row r="39" spans="1:98" s="80" customFormat="1" ht="17.7" customHeight="1" thickBot="1">
      <c r="A39" s="95"/>
      <c r="B39" s="96"/>
      <c r="C39" s="97"/>
      <c r="D39" s="163"/>
      <c r="E39" s="253"/>
      <c r="F39" s="253"/>
      <c r="G39" s="578" t="str">
        <f>IF(①収支予算書!G39="","",①収支予算書!G39)</f>
        <v/>
      </c>
      <c r="H39" s="579"/>
      <c r="I39" s="579"/>
      <c r="J39" s="580"/>
      <c r="K39" s="490">
        <f>IF(①収支予算書!K39="","",①収支予算書!K39)</f>
        <v>0</v>
      </c>
      <c r="L39" s="506"/>
      <c r="M39" s="481">
        <f>IF(①収支予算書!M39="","",①収支予算書!M39)</f>
        <v>0</v>
      </c>
      <c r="N39" s="482"/>
      <c r="O39" s="481">
        <f>IF(①収支予算書!O39="","",①収支予算書!O39)</f>
        <v>0</v>
      </c>
      <c r="P39" s="482"/>
      <c r="Q39" s="481">
        <f>IF(①収支予算書!Q39="","",①収支予算書!Q39)</f>
        <v>0</v>
      </c>
      <c r="R39" s="575"/>
      <c r="S39" s="481">
        <f>IF(①収支予算書!S39="","",①収支予算書!S39)</f>
        <v>0</v>
      </c>
      <c r="T39" s="482"/>
      <c r="U39" s="516"/>
      <c r="V39" s="517"/>
      <c r="W39" s="567"/>
      <c r="X39" s="517"/>
      <c r="Y39" s="567"/>
      <c r="Z39" s="517"/>
      <c r="AA39" s="567"/>
      <c r="AB39" s="517"/>
      <c r="AC39" s="567"/>
      <c r="AD39" s="568"/>
      <c r="AF39" s="80" t="s">
        <v>321</v>
      </c>
      <c r="AG39" s="81"/>
      <c r="AH39" s="651" t="s">
        <v>338</v>
      </c>
      <c r="AI39" s="652"/>
      <c r="AJ39" s="652"/>
      <c r="AK39" s="652"/>
      <c r="AL39" s="653"/>
      <c r="AM39" s="453" t="s">
        <v>365</v>
      </c>
      <c r="AN39" s="454"/>
      <c r="AO39" s="454"/>
      <c r="AP39" s="454"/>
      <c r="AQ39" s="454"/>
      <c r="AR39" s="454"/>
      <c r="AS39" s="454"/>
      <c r="AT39" s="454"/>
      <c r="AU39" s="455"/>
      <c r="AV39" s="81"/>
    </row>
    <row r="40" spans="1:98" s="80" customFormat="1" ht="17.7" customHeight="1" thickBot="1">
      <c r="A40" s="95"/>
      <c r="B40" s="96"/>
      <c r="C40" s="97"/>
      <c r="D40" s="163"/>
      <c r="E40" s="253"/>
      <c r="F40" s="253"/>
      <c r="G40" s="578" t="str">
        <f>IF(①収支予算書!G40="","",①収支予算書!G40)</f>
        <v/>
      </c>
      <c r="H40" s="579"/>
      <c r="I40" s="579"/>
      <c r="J40" s="580"/>
      <c r="K40" s="490">
        <f>IF(①収支予算書!K40="","",①収支予算書!K40)</f>
        <v>0</v>
      </c>
      <c r="L40" s="506"/>
      <c r="M40" s="481">
        <f>IF(①収支予算書!M40="","",①収支予算書!M40)</f>
        <v>0</v>
      </c>
      <c r="N40" s="482"/>
      <c r="O40" s="481">
        <f>IF(①収支予算書!O40="","",①収支予算書!O40)</f>
        <v>0</v>
      </c>
      <c r="P40" s="482"/>
      <c r="Q40" s="481">
        <f>IF(①収支予算書!Q40="","",①収支予算書!Q40)</f>
        <v>0</v>
      </c>
      <c r="R40" s="575"/>
      <c r="S40" s="481">
        <f>IF(①収支予算書!S40="","",①収支予算書!S40)</f>
        <v>0</v>
      </c>
      <c r="T40" s="482"/>
      <c r="U40" s="516"/>
      <c r="V40" s="517"/>
      <c r="W40" s="567"/>
      <c r="X40" s="517"/>
      <c r="Y40" s="567"/>
      <c r="Z40" s="517"/>
      <c r="AA40" s="567"/>
      <c r="AB40" s="517"/>
      <c r="AC40" s="567"/>
      <c r="AD40" s="568"/>
      <c r="AF40" s="649" t="s">
        <v>315</v>
      </c>
      <c r="AG40" s="650"/>
      <c r="AH40" s="309" t="s">
        <v>316</v>
      </c>
      <c r="AI40" s="310" t="s">
        <v>433</v>
      </c>
      <c r="AJ40" s="310" t="s">
        <v>434</v>
      </c>
      <c r="AK40" s="310" t="s">
        <v>314</v>
      </c>
      <c r="AL40" s="311" t="s">
        <v>318</v>
      </c>
      <c r="AM40" s="312" t="s">
        <v>316</v>
      </c>
      <c r="AN40" s="357" t="str">
        <f>IF(①収支予算書!AN40="","",①収支予算書!AN40)</f>
        <v/>
      </c>
      <c r="AO40" s="357" t="str">
        <f>IF(①収支予算書!AO40="","",①収支予算書!AO40)</f>
        <v/>
      </c>
      <c r="AP40" s="357" t="str">
        <f>IF(①収支予算書!AP40="","",①収支予算書!AP40)</f>
        <v/>
      </c>
      <c r="AQ40" s="357" t="str">
        <f>IF(①収支予算書!AQ40="","",①収支予算書!AQ40)</f>
        <v/>
      </c>
      <c r="AR40" s="357" t="str">
        <f>IF(①収支予算書!AR40="","",①収支予算書!AR40)</f>
        <v/>
      </c>
      <c r="AS40" s="357" t="str">
        <f>IF(①収支予算書!AS40="","",①収支予算書!AS40)</f>
        <v/>
      </c>
      <c r="AT40" s="357" t="str">
        <f>IF(①収支予算書!AT40="","",①収支予算書!AT40)</f>
        <v/>
      </c>
      <c r="AU40" s="358" t="str">
        <f>IF(①収支予算書!AU40="","",①収支予算書!AU40)</f>
        <v/>
      </c>
      <c r="AV40" s="328" t="s">
        <v>415</v>
      </c>
    </row>
    <row r="41" spans="1:98" s="80" customFormat="1" ht="17.7" customHeight="1" thickTop="1">
      <c r="A41" s="95"/>
      <c r="B41" s="96"/>
      <c r="C41" s="97"/>
      <c r="D41" s="163"/>
      <c r="E41" s="253"/>
      <c r="F41" s="253"/>
      <c r="G41" s="578" t="str">
        <f>IF(①収支予算書!G41="","",①収支予算書!G41)</f>
        <v/>
      </c>
      <c r="H41" s="579"/>
      <c r="I41" s="579"/>
      <c r="J41" s="580"/>
      <c r="K41" s="490">
        <f>IF(①収支予算書!K41="","",①収支予算書!K41)</f>
        <v>0</v>
      </c>
      <c r="L41" s="506"/>
      <c r="M41" s="481">
        <f>IF(①収支予算書!M41="","",①収支予算書!M41)</f>
        <v>0</v>
      </c>
      <c r="N41" s="482"/>
      <c r="O41" s="481">
        <f>IF(①収支予算書!O41="","",①収支予算書!O41)</f>
        <v>0</v>
      </c>
      <c r="P41" s="482"/>
      <c r="Q41" s="481">
        <f>IF(①収支予算書!Q41="","",①収支予算書!Q41)</f>
        <v>0</v>
      </c>
      <c r="R41" s="575"/>
      <c r="S41" s="481">
        <f>IF(①収支予算書!S41="","",①収支予算書!S41)</f>
        <v>0</v>
      </c>
      <c r="T41" s="482"/>
      <c r="U41" s="516"/>
      <c r="V41" s="517"/>
      <c r="W41" s="567"/>
      <c r="X41" s="517"/>
      <c r="Y41" s="567"/>
      <c r="Z41" s="517"/>
      <c r="AA41" s="567"/>
      <c r="AB41" s="517"/>
      <c r="AC41" s="567"/>
      <c r="AD41" s="568"/>
      <c r="AF41" s="1079" t="str">
        <f>IF(①収支予算書!AF41="","",①収支予算書!AF41)</f>
        <v/>
      </c>
      <c r="AG41" s="1080"/>
      <c r="AH41" s="232">
        <f>IF(①収支予算書!AH41="","",①収支予算書!AH41)</f>
        <v>0</v>
      </c>
      <c r="AI41" s="349" t="str">
        <f>IF(①収支予算書!AI41="","",①収支予算書!AI41)</f>
        <v/>
      </c>
      <c r="AJ41" s="349" t="str">
        <f>IF(①収支予算書!AJ41="","",①収支予算書!AJ41)</f>
        <v/>
      </c>
      <c r="AK41" s="349" t="str">
        <f>IF(①収支予算書!AK41="","",①収支予算書!AK41)</f>
        <v/>
      </c>
      <c r="AL41" s="359" t="str">
        <f>IF(①収支予算書!AL41="","",①収支予算書!AL41)</f>
        <v/>
      </c>
      <c r="AM41" s="236">
        <f>IF(①収支予算書!AM41="","",①収支予算書!AM41)</f>
        <v>0</v>
      </c>
      <c r="AN41" s="360" t="str">
        <f>IF(①収支予算書!AN41="","",①収支予算書!AN41)</f>
        <v/>
      </c>
      <c r="AO41" s="360" t="str">
        <f>IF(①収支予算書!AO41="","",①収支予算書!AO41)</f>
        <v/>
      </c>
      <c r="AP41" s="360" t="str">
        <f>IF(①収支予算書!AP41="","",①収支予算書!AP41)</f>
        <v/>
      </c>
      <c r="AQ41" s="360" t="str">
        <f>IF(①収支予算書!AQ41="","",①収支予算書!AQ41)</f>
        <v/>
      </c>
      <c r="AR41" s="360" t="str">
        <f>IF(①収支予算書!AR41="","",①収支予算書!AR41)</f>
        <v/>
      </c>
      <c r="AS41" s="360" t="str">
        <f>IF(①収支予算書!AS41="","",①収支予算書!AS41)</f>
        <v/>
      </c>
      <c r="AT41" s="360" t="str">
        <f>IF(①収支予算書!AT41="","",①収支予算書!AT41)</f>
        <v/>
      </c>
      <c r="AU41" s="361" t="str">
        <f>IF(①収支予算書!AU41="","",①収支予算書!AU41)</f>
        <v/>
      </c>
    </row>
    <row r="42" spans="1:98" s="80" customFormat="1" ht="17.7" customHeight="1">
      <c r="A42" s="95"/>
      <c r="B42" s="96"/>
      <c r="C42" s="97"/>
      <c r="D42" s="163"/>
      <c r="E42" s="253"/>
      <c r="F42" s="253"/>
      <c r="G42" s="578" t="str">
        <f>IF(①収支予算書!G42="","",①収支予算書!G42)</f>
        <v/>
      </c>
      <c r="H42" s="579"/>
      <c r="I42" s="579"/>
      <c r="J42" s="580"/>
      <c r="K42" s="490">
        <f>IF(①収支予算書!K42="","",①収支予算書!K42)</f>
        <v>0</v>
      </c>
      <c r="L42" s="506"/>
      <c r="M42" s="481">
        <f>IF(①収支予算書!M42="","",①収支予算書!M42)</f>
        <v>0</v>
      </c>
      <c r="N42" s="482"/>
      <c r="O42" s="481">
        <f>IF(①収支予算書!O42="","",①収支予算書!O42)</f>
        <v>0</v>
      </c>
      <c r="P42" s="482"/>
      <c r="Q42" s="481">
        <f>IF(①収支予算書!Q42="","",①収支予算書!Q42)</f>
        <v>0</v>
      </c>
      <c r="R42" s="575"/>
      <c r="S42" s="481">
        <f>IF(①収支予算書!S42="","",①収支予算書!S42)</f>
        <v>0</v>
      </c>
      <c r="T42" s="482"/>
      <c r="U42" s="516"/>
      <c r="V42" s="517"/>
      <c r="W42" s="567"/>
      <c r="X42" s="517"/>
      <c r="Y42" s="567"/>
      <c r="Z42" s="517"/>
      <c r="AA42" s="567"/>
      <c r="AB42" s="517"/>
      <c r="AC42" s="567"/>
      <c r="AD42" s="568"/>
      <c r="AF42" s="1079" t="str">
        <f>IF(①収支予算書!AF42="","",①収支予算書!AF42)</f>
        <v/>
      </c>
      <c r="AG42" s="1080"/>
      <c r="AH42" s="232">
        <f>IF(①収支予算書!AH42="","",①収支予算書!AH42)</f>
        <v>0</v>
      </c>
      <c r="AI42" s="349" t="str">
        <f>IF(①収支予算書!AI42="","",①収支予算書!AI42)</f>
        <v/>
      </c>
      <c r="AJ42" s="349" t="str">
        <f>IF(①収支予算書!AJ42="","",①収支予算書!AJ42)</f>
        <v/>
      </c>
      <c r="AK42" s="349" t="str">
        <f>IF(①収支予算書!AK42="","",①収支予算書!AK42)</f>
        <v/>
      </c>
      <c r="AL42" s="359" t="str">
        <f>IF(①収支予算書!AL42="","",①収支予算書!AL42)</f>
        <v/>
      </c>
      <c r="AM42" s="236">
        <f>IF(①収支予算書!AM42="","",①収支予算書!AM42)</f>
        <v>0</v>
      </c>
      <c r="AN42" s="349" t="str">
        <f>IF(①収支予算書!AN42="","",①収支予算書!AN42)</f>
        <v/>
      </c>
      <c r="AO42" s="349" t="str">
        <f>IF(①収支予算書!AO42="","",①収支予算書!AO42)</f>
        <v/>
      </c>
      <c r="AP42" s="349" t="str">
        <f>IF(①収支予算書!AP42="","",①収支予算書!AP42)</f>
        <v/>
      </c>
      <c r="AQ42" s="349" t="str">
        <f>IF(①収支予算書!AQ42="","",①収支予算書!AQ42)</f>
        <v/>
      </c>
      <c r="AR42" s="349" t="str">
        <f>IF(①収支予算書!AR42="","",①収支予算書!AR42)</f>
        <v/>
      </c>
      <c r="AS42" s="349" t="str">
        <f>IF(①収支予算書!AS42="","",①収支予算書!AS42)</f>
        <v/>
      </c>
      <c r="AT42" s="349" t="str">
        <f>IF(①収支予算書!AT42="","",①収支予算書!AT42)</f>
        <v/>
      </c>
      <c r="AU42" s="362" t="str">
        <f>IF(①収支予算書!AU42="","",①収支予算書!AU42)</f>
        <v/>
      </c>
    </row>
    <row r="43" spans="1:98" s="80" customFormat="1" ht="17.7" customHeight="1" thickBot="1">
      <c r="A43" s="99"/>
      <c r="B43" s="101"/>
      <c r="C43" s="100"/>
      <c r="D43" s="164"/>
      <c r="E43" s="254"/>
      <c r="F43" s="254"/>
      <c r="G43" s="578" t="str">
        <f>IF(①収支予算書!G43="","",①収支予算書!G43)</f>
        <v/>
      </c>
      <c r="H43" s="579"/>
      <c r="I43" s="579"/>
      <c r="J43" s="580"/>
      <c r="K43" s="490">
        <f>IF(①収支予算書!K43="","",①収支予算書!K43)</f>
        <v>0</v>
      </c>
      <c r="L43" s="506"/>
      <c r="M43" s="481">
        <f>IF(①収支予算書!M43="","",①収支予算書!M43)</f>
        <v>0</v>
      </c>
      <c r="N43" s="482"/>
      <c r="O43" s="481">
        <f>IF(①収支予算書!O43="","",①収支予算書!O43)</f>
        <v>0</v>
      </c>
      <c r="P43" s="482"/>
      <c r="Q43" s="481">
        <f>IF(①収支予算書!Q43="","",①収支予算書!Q43)</f>
        <v>0</v>
      </c>
      <c r="R43" s="575"/>
      <c r="S43" s="481">
        <f>IF(①収支予算書!S43="","",①収支予算書!S43)</f>
        <v>0</v>
      </c>
      <c r="T43" s="482"/>
      <c r="U43" s="518"/>
      <c r="V43" s="519"/>
      <c r="W43" s="569"/>
      <c r="X43" s="519"/>
      <c r="Y43" s="569"/>
      <c r="Z43" s="519"/>
      <c r="AA43" s="569"/>
      <c r="AB43" s="519"/>
      <c r="AC43" s="569"/>
      <c r="AD43" s="570"/>
      <c r="AF43" s="1079" t="str">
        <f>IF(①収支予算書!AF43="","",①収支予算書!AF43)</f>
        <v/>
      </c>
      <c r="AG43" s="1080"/>
      <c r="AH43" s="232">
        <f>IF(①収支予算書!AH43="","",①収支予算書!AH43)</f>
        <v>0</v>
      </c>
      <c r="AI43" s="349" t="str">
        <f>IF(①収支予算書!AI43="","",①収支予算書!AI43)</f>
        <v/>
      </c>
      <c r="AJ43" s="349" t="str">
        <f>IF(①収支予算書!AJ43="","",①収支予算書!AJ43)</f>
        <v/>
      </c>
      <c r="AK43" s="349" t="str">
        <f>IF(①収支予算書!AK43="","",①収支予算書!AK43)</f>
        <v/>
      </c>
      <c r="AL43" s="359" t="str">
        <f>IF(①収支予算書!AL43="","",①収支予算書!AL43)</f>
        <v/>
      </c>
      <c r="AM43" s="236">
        <f>IF(①収支予算書!AM43="","",①収支予算書!AM43)</f>
        <v>0</v>
      </c>
      <c r="AN43" s="349" t="str">
        <f>IF(①収支予算書!AN43="","",①収支予算書!AN43)</f>
        <v/>
      </c>
      <c r="AO43" s="349" t="str">
        <f>IF(①収支予算書!AO43="","",①収支予算書!AO43)</f>
        <v/>
      </c>
      <c r="AP43" s="349" t="str">
        <f>IF(①収支予算書!AP43="","",①収支予算書!AP43)</f>
        <v/>
      </c>
      <c r="AQ43" s="349" t="str">
        <f>IF(①収支予算書!AQ43="","",①収支予算書!AQ43)</f>
        <v/>
      </c>
      <c r="AR43" s="349" t="str">
        <f>IF(①収支予算書!AR43="","",①収支予算書!AR43)</f>
        <v/>
      </c>
      <c r="AS43" s="349" t="str">
        <f>IF(①収支予算書!AS43="","",①収支予算書!AS43)</f>
        <v/>
      </c>
      <c r="AT43" s="349" t="str">
        <f>IF(①収支予算書!AT43="","",①収支予算書!AT43)</f>
        <v/>
      </c>
      <c r="AU43" s="362" t="str">
        <f>IF(①収支予算書!AU43="","",①収支予算書!AU43)</f>
        <v/>
      </c>
      <c r="AV43" s="328" t="s">
        <v>487</v>
      </c>
    </row>
    <row r="44" spans="1:98" s="80" customFormat="1" ht="17.7" customHeight="1">
      <c r="A44" s="675" t="s">
        <v>2</v>
      </c>
      <c r="B44" s="676"/>
      <c r="C44" s="677"/>
      <c r="D44" s="624">
        <f>IF(①収支予算書!D44="","",①収支予算書!D44)</f>
        <v>0</v>
      </c>
      <c r="E44" s="625"/>
      <c r="F44" s="626"/>
      <c r="G44" s="590" t="s">
        <v>337</v>
      </c>
      <c r="H44" s="591"/>
      <c r="I44" s="591"/>
      <c r="J44" s="592"/>
      <c r="K44" s="581" t="s">
        <v>432</v>
      </c>
      <c r="L44" s="582"/>
      <c r="M44" s="522" t="s">
        <v>314</v>
      </c>
      <c r="N44" s="523"/>
      <c r="O44" s="522" t="s">
        <v>339</v>
      </c>
      <c r="P44" s="523"/>
      <c r="Q44" s="522" t="s">
        <v>332</v>
      </c>
      <c r="R44" s="574"/>
      <c r="S44" s="571" t="s">
        <v>328</v>
      </c>
      <c r="T44" s="572"/>
      <c r="U44" s="522" t="s">
        <v>331</v>
      </c>
      <c r="V44" s="523"/>
      <c r="W44" s="522" t="s">
        <v>329</v>
      </c>
      <c r="X44" s="574"/>
      <c r="Y44" s="522" t="s">
        <v>330</v>
      </c>
      <c r="Z44" s="523"/>
      <c r="AA44" s="514"/>
      <c r="AB44" s="515"/>
      <c r="AC44" s="565"/>
      <c r="AD44" s="566"/>
      <c r="AF44" s="1079" t="str">
        <f>IF(①収支予算書!AF44="","",①収支予算書!AF44)</f>
        <v/>
      </c>
      <c r="AG44" s="1080"/>
      <c r="AH44" s="232">
        <f>IF(①収支予算書!AH44="","",①収支予算書!AH44)</f>
        <v>0</v>
      </c>
      <c r="AI44" s="349" t="str">
        <f>IF(①収支予算書!AI44="","",①収支予算書!AI44)</f>
        <v/>
      </c>
      <c r="AJ44" s="349" t="str">
        <f>IF(①収支予算書!AJ44="","",①収支予算書!AJ44)</f>
        <v/>
      </c>
      <c r="AK44" s="349" t="str">
        <f>IF(①収支予算書!AK44="","",①収支予算書!AK44)</f>
        <v/>
      </c>
      <c r="AL44" s="359" t="str">
        <f>IF(①収支予算書!AL44="","",①収支予算書!AL44)</f>
        <v/>
      </c>
      <c r="AM44" s="236">
        <f>IF(①収支予算書!AM44="","",①収支予算書!AM44)</f>
        <v>0</v>
      </c>
      <c r="AN44" s="349" t="str">
        <f>IF(①収支予算書!AN44="","",①収支予算書!AN44)</f>
        <v/>
      </c>
      <c r="AO44" s="349" t="str">
        <f>IF(①収支予算書!AO44="","",①収支予算書!AO44)</f>
        <v/>
      </c>
      <c r="AP44" s="349" t="str">
        <f>IF(①収支予算書!AP44="","",①収支予算書!AP44)</f>
        <v/>
      </c>
      <c r="AQ44" s="349" t="str">
        <f>IF(①収支予算書!AQ44="","",①収支予算書!AQ44)</f>
        <v/>
      </c>
      <c r="AR44" s="349" t="str">
        <f>IF(①収支予算書!AR44="","",①収支予算書!AR44)</f>
        <v/>
      </c>
      <c r="AS44" s="349" t="str">
        <f>IF(①収支予算書!AS44="","",①収支予算書!AS44)</f>
        <v/>
      </c>
      <c r="AT44" s="349" t="str">
        <f>IF(①収支予算書!AT44="","",①収支予算書!AT44)</f>
        <v/>
      </c>
      <c r="AU44" s="362" t="str">
        <f>IF(①収支予算書!AU44="","",①収支予算書!AU44)</f>
        <v/>
      </c>
    </row>
    <row r="45" spans="1:98" s="80" customFormat="1" ht="17.7" customHeight="1" thickBot="1">
      <c r="A45" s="95"/>
      <c r="B45" s="96"/>
      <c r="C45" s="97"/>
      <c r="D45" s="163"/>
      <c r="E45" s="253"/>
      <c r="F45" s="253"/>
      <c r="G45" s="578" t="str">
        <f>IF(①収支予算書!G45="","",①収支予算書!G45)</f>
        <v>前泊入り(ｺｰﾄCHK)</v>
      </c>
      <c r="H45" s="579"/>
      <c r="I45" s="579"/>
      <c r="J45" s="580"/>
      <c r="K45" s="490">
        <f>IF(①収支予算書!K45="","",①収支予算書!K45)</f>
        <v>0</v>
      </c>
      <c r="L45" s="506"/>
      <c r="M45" s="481">
        <f>IF(①収支予算書!M45="","",①収支予算書!M45)</f>
        <v>0</v>
      </c>
      <c r="N45" s="482"/>
      <c r="O45" s="481">
        <f>IF(①収支予算書!O45="","",①収支予算書!O45)</f>
        <v>0</v>
      </c>
      <c r="P45" s="482"/>
      <c r="Q45" s="481">
        <f>IF(①収支予算書!Q45="","",①収支予算書!Q45)</f>
        <v>0</v>
      </c>
      <c r="R45" s="575"/>
      <c r="S45" s="481">
        <f>IF(①収支予算書!S45="","",①収支予算書!S45)</f>
        <v>0</v>
      </c>
      <c r="T45" s="482"/>
      <c r="U45" s="481">
        <f>IF(①収支予算書!U45="","",①収支予算書!U45)</f>
        <v>0</v>
      </c>
      <c r="V45" s="482"/>
      <c r="W45" s="481">
        <f>IF(①収支予算書!W45="","",①収支予算書!W45)</f>
        <v>0</v>
      </c>
      <c r="X45" s="575"/>
      <c r="Y45" s="481">
        <f>IF(①収支予算書!Y45="","",①収支予算書!Y45)</f>
        <v>0</v>
      </c>
      <c r="Z45" s="482"/>
      <c r="AA45" s="516"/>
      <c r="AB45" s="517"/>
      <c r="AC45" s="567"/>
      <c r="AD45" s="568"/>
      <c r="AF45" s="1106" t="str">
        <f>IF(①収支予算書!AF45="","",①収支予算書!AF45)</f>
        <v/>
      </c>
      <c r="AG45" s="1107"/>
      <c r="AH45" s="235">
        <f>IF(①収支予算書!AH45="","",①収支予算書!AH45)</f>
        <v>0</v>
      </c>
      <c r="AI45" s="352" t="str">
        <f>IF(①収支予算書!AI45="","",①収支予算書!AI45)</f>
        <v/>
      </c>
      <c r="AJ45" s="352" t="str">
        <f>IF(①収支予算書!AJ45="","",①収支予算書!AJ45)</f>
        <v/>
      </c>
      <c r="AK45" s="352" t="str">
        <f>IF(①収支予算書!AK45="","",①収支予算書!AK45)</f>
        <v/>
      </c>
      <c r="AL45" s="363" t="str">
        <f>IF(①収支予算書!AL45="","",①収支予算書!AL45)</f>
        <v/>
      </c>
      <c r="AM45" s="240">
        <f>IF(①収支予算書!AM45="","",①収支予算書!AM45)</f>
        <v>0</v>
      </c>
      <c r="AN45" s="352" t="str">
        <f>IF(①収支予算書!AN45="","",①収支予算書!AN45)</f>
        <v/>
      </c>
      <c r="AO45" s="352" t="str">
        <f>IF(①収支予算書!AO45="","",①収支予算書!AO45)</f>
        <v/>
      </c>
      <c r="AP45" s="352" t="str">
        <f>IF(①収支予算書!AP45="","",①収支予算書!AP45)</f>
        <v/>
      </c>
      <c r="AQ45" s="352" t="str">
        <f>IF(①収支予算書!AQ45="","",①収支予算書!AQ45)</f>
        <v/>
      </c>
      <c r="AR45" s="352" t="str">
        <f>IF(①収支予算書!AR45="","",①収支予算書!AR45)</f>
        <v/>
      </c>
      <c r="AS45" s="352" t="str">
        <f>IF(①収支予算書!AS45="","",①収支予算書!AS45)</f>
        <v/>
      </c>
      <c r="AT45" s="352" t="str">
        <f>IF(①収支予算書!AT45="","",①収支予算書!AT45)</f>
        <v/>
      </c>
      <c r="AU45" s="364" t="str">
        <f>IF(①収支予算書!AU45="","",①収支予算書!AU45)</f>
        <v/>
      </c>
    </row>
    <row r="46" spans="1:98" s="80" customFormat="1" ht="17.7" customHeight="1">
      <c r="A46" s="95"/>
      <c r="B46" s="96"/>
      <c r="C46" s="97"/>
      <c r="D46" s="163"/>
      <c r="E46" s="253"/>
      <c r="F46" s="253"/>
      <c r="G46" s="578" t="str">
        <f>IF(①収支予算書!G46="","",①収支予算書!G46)</f>
        <v/>
      </c>
      <c r="H46" s="579"/>
      <c r="I46" s="579"/>
      <c r="J46" s="580"/>
      <c r="K46" s="490">
        <f>IF(①収支予算書!K46="","",①収支予算書!K46)</f>
        <v>0</v>
      </c>
      <c r="L46" s="506"/>
      <c r="M46" s="481">
        <f>IF(①収支予算書!M46="","",①収支予算書!M46)</f>
        <v>0</v>
      </c>
      <c r="N46" s="482"/>
      <c r="O46" s="481">
        <f>IF(①収支予算書!O46="","",①収支予算書!O46)</f>
        <v>0</v>
      </c>
      <c r="P46" s="482"/>
      <c r="Q46" s="481">
        <f>IF(①収支予算書!Q46="","",①収支予算書!Q46)</f>
        <v>0</v>
      </c>
      <c r="R46" s="575"/>
      <c r="S46" s="481">
        <f>IF(①収支予算書!S46="","",①収支予算書!S46)</f>
        <v>0</v>
      </c>
      <c r="T46" s="482"/>
      <c r="U46" s="481">
        <f>IF(①収支予算書!U46="","",①収支予算書!U46)</f>
        <v>0</v>
      </c>
      <c r="V46" s="482"/>
      <c r="W46" s="481">
        <f>IF(①収支予算書!W46="","",①収支予算書!W46)</f>
        <v>0</v>
      </c>
      <c r="X46" s="575"/>
      <c r="Y46" s="481">
        <f>IF(①収支予算書!Y46="","",①収支予算書!Y46)</f>
        <v>0</v>
      </c>
      <c r="Z46" s="482"/>
      <c r="AA46" s="516"/>
      <c r="AB46" s="517"/>
      <c r="AC46" s="567"/>
      <c r="AD46" s="568"/>
      <c r="AF46" s="93"/>
      <c r="AG46" s="191" t="s">
        <v>316</v>
      </c>
      <c r="AH46" s="340">
        <f>SUM(AH41:AH45)</f>
        <v>0</v>
      </c>
      <c r="AI46" s="93"/>
      <c r="AJ46" s="93"/>
      <c r="AK46" s="93"/>
      <c r="AL46" s="191" t="s">
        <v>316</v>
      </c>
      <c r="AM46" s="340">
        <f>SUM(AM41:AM45)</f>
        <v>0</v>
      </c>
      <c r="AN46" s="93"/>
      <c r="AO46" s="196"/>
      <c r="AP46" s="195"/>
      <c r="AQ46" s="195"/>
      <c r="AR46" s="195"/>
      <c r="AS46" s="195"/>
      <c r="AT46" s="195"/>
      <c r="AU46" s="195"/>
    </row>
    <row r="47" spans="1:98" s="80" customFormat="1" ht="17.7" customHeight="1">
      <c r="A47" s="95"/>
      <c r="B47" s="96"/>
      <c r="C47" s="97"/>
      <c r="D47" s="163"/>
      <c r="E47" s="253"/>
      <c r="F47" s="253"/>
      <c r="G47" s="578" t="str">
        <f>IF(①収支予算書!G47="","",①収支予算書!G47)</f>
        <v/>
      </c>
      <c r="H47" s="579"/>
      <c r="I47" s="579"/>
      <c r="J47" s="580"/>
      <c r="K47" s="490">
        <f>IF(①収支予算書!K47="","",①収支予算書!K47)</f>
        <v>0</v>
      </c>
      <c r="L47" s="506"/>
      <c r="M47" s="481">
        <f>IF(①収支予算書!M47="","",①収支予算書!M47)</f>
        <v>0</v>
      </c>
      <c r="N47" s="482"/>
      <c r="O47" s="481">
        <f>IF(①収支予算書!O47="","",①収支予算書!O47)</f>
        <v>0</v>
      </c>
      <c r="P47" s="482"/>
      <c r="Q47" s="481">
        <f>IF(①収支予算書!Q47="","",①収支予算書!Q47)</f>
        <v>0</v>
      </c>
      <c r="R47" s="575"/>
      <c r="S47" s="481">
        <f>IF(①収支予算書!S47="","",①収支予算書!S47)</f>
        <v>0</v>
      </c>
      <c r="T47" s="482"/>
      <c r="U47" s="481">
        <f>IF(①収支予算書!U47="","",①収支予算書!U47)</f>
        <v>0</v>
      </c>
      <c r="V47" s="482"/>
      <c r="W47" s="481">
        <f>IF(①収支予算書!W47="","",①収支予算書!W47)</f>
        <v>0</v>
      </c>
      <c r="X47" s="575"/>
      <c r="Y47" s="481">
        <f>IF(①収支予算書!Y47="","",①収支予算書!Y47)</f>
        <v>0</v>
      </c>
      <c r="Z47" s="482"/>
      <c r="AA47" s="516"/>
      <c r="AB47" s="517"/>
      <c r="AC47" s="567"/>
      <c r="AD47" s="568"/>
      <c r="AF47" s="686" t="s">
        <v>364</v>
      </c>
      <c r="AG47" s="686"/>
      <c r="AH47" s="341">
        <f>AH46+AM46</f>
        <v>0</v>
      </c>
      <c r="AI47" s="195"/>
      <c r="AJ47" s="195"/>
      <c r="AK47" s="195"/>
      <c r="AL47" s="195"/>
      <c r="AM47" s="195"/>
      <c r="AN47" s="195"/>
      <c r="AO47" s="195"/>
      <c r="AP47" s="195"/>
      <c r="AQ47" s="195"/>
      <c r="AR47" s="195"/>
      <c r="AS47" s="195"/>
      <c r="AT47" s="195"/>
      <c r="AU47" s="195"/>
    </row>
    <row r="48" spans="1:98" s="80" customFormat="1" ht="17.7" customHeight="1" thickBot="1">
      <c r="A48" s="95"/>
      <c r="B48" s="96"/>
      <c r="C48" s="97"/>
      <c r="D48" s="163"/>
      <c r="E48" s="253"/>
      <c r="F48" s="253"/>
      <c r="G48" s="578" t="str">
        <f>IF(①収支予算書!G48="","",①収支予算書!G48)</f>
        <v/>
      </c>
      <c r="H48" s="579"/>
      <c r="I48" s="579"/>
      <c r="J48" s="580"/>
      <c r="K48" s="490">
        <f>IF(①収支予算書!K48="","",①収支予算書!K48)</f>
        <v>0</v>
      </c>
      <c r="L48" s="506"/>
      <c r="M48" s="481">
        <f>IF(①収支予算書!M48="","",①収支予算書!M48)</f>
        <v>0</v>
      </c>
      <c r="N48" s="482"/>
      <c r="O48" s="481">
        <f>IF(①収支予算書!O48="","",①収支予算書!O48)</f>
        <v>0</v>
      </c>
      <c r="P48" s="482"/>
      <c r="Q48" s="481">
        <f>IF(①収支予算書!Q48="","",①収支予算書!Q48)</f>
        <v>0</v>
      </c>
      <c r="R48" s="575"/>
      <c r="S48" s="481">
        <f>IF(①収支予算書!S48="","",①収支予算書!S48)</f>
        <v>0</v>
      </c>
      <c r="T48" s="482"/>
      <c r="U48" s="481">
        <f>IF(①収支予算書!U48="","",①収支予算書!U48)</f>
        <v>0</v>
      </c>
      <c r="V48" s="482"/>
      <c r="W48" s="481">
        <f>IF(①収支予算書!W48="","",①収支予算書!W48)</f>
        <v>0</v>
      </c>
      <c r="X48" s="575"/>
      <c r="Y48" s="481">
        <f>IF(①収支予算書!Y48="","",①収支予算書!Y48)</f>
        <v>0</v>
      </c>
      <c r="Z48" s="482"/>
      <c r="AA48" s="516"/>
      <c r="AB48" s="517"/>
      <c r="AC48" s="567"/>
      <c r="AD48" s="568"/>
      <c r="AF48" s="189"/>
      <c r="AG48" s="189"/>
      <c r="AH48" s="188"/>
      <c r="AO48" s="81"/>
    </row>
    <row r="49" spans="1:70" s="80" customFormat="1" ht="17.7" customHeight="1" thickBot="1">
      <c r="A49" s="99"/>
      <c r="B49" s="101"/>
      <c r="C49" s="100"/>
      <c r="D49" s="164"/>
      <c r="E49" s="254"/>
      <c r="F49" s="254"/>
      <c r="G49" s="1100" t="str">
        <f>IF(①収支予算書!G49="","",①収支予算書!G49)</f>
        <v/>
      </c>
      <c r="H49" s="1101"/>
      <c r="I49" s="1101"/>
      <c r="J49" s="1102"/>
      <c r="K49" s="1103">
        <f>IF(①収支予算書!K49="","",①収支予算書!K49)</f>
        <v>0</v>
      </c>
      <c r="L49" s="1104"/>
      <c r="M49" s="1094">
        <f>IF(①収支予算書!M49="","",①収支予算書!M49)</f>
        <v>0</v>
      </c>
      <c r="N49" s="1095"/>
      <c r="O49" s="1094">
        <f>IF(①収支予算書!O49="","",①収支予算書!O49)</f>
        <v>0</v>
      </c>
      <c r="P49" s="1095"/>
      <c r="Q49" s="1094">
        <f>IF(①収支予算書!Q49="","",①収支予算書!Q49)</f>
        <v>0</v>
      </c>
      <c r="R49" s="1105"/>
      <c r="S49" s="1094">
        <f>IF(①収支予算書!S49="","",①収支予算書!S49)</f>
        <v>0</v>
      </c>
      <c r="T49" s="1095"/>
      <c r="U49" s="1094">
        <f>IF(①収支予算書!U49="","",①収支予算書!U49)</f>
        <v>0</v>
      </c>
      <c r="V49" s="1095"/>
      <c r="W49" s="1094">
        <f>IF(①収支予算書!W49="","",①収支予算書!W49)</f>
        <v>0</v>
      </c>
      <c r="X49" s="1105"/>
      <c r="Y49" s="1094">
        <f>IF(①収支予算書!Y49="","",①収支予算書!Y49)</f>
        <v>0</v>
      </c>
      <c r="Z49" s="1095"/>
      <c r="AA49" s="1096"/>
      <c r="AB49" s="1097"/>
      <c r="AC49" s="1098"/>
      <c r="AD49" s="1099"/>
      <c r="AF49" s="479" t="s">
        <v>320</v>
      </c>
      <c r="AG49" s="480"/>
      <c r="AH49" s="651" t="s">
        <v>338</v>
      </c>
      <c r="AI49" s="652"/>
      <c r="AJ49" s="652"/>
      <c r="AK49" s="653"/>
      <c r="AL49" s="453" t="s">
        <v>323</v>
      </c>
      <c r="AM49" s="454"/>
      <c r="AN49" s="454"/>
      <c r="AO49" s="454"/>
      <c r="AP49" s="454"/>
      <c r="AQ49" s="454"/>
      <c r="AR49" s="454"/>
      <c r="AS49" s="454"/>
      <c r="AT49" s="454"/>
      <c r="AU49" s="454"/>
      <c r="AV49" s="455"/>
      <c r="AW49" s="456" t="s">
        <v>327</v>
      </c>
      <c r="AX49" s="1044"/>
      <c r="AY49" s="457"/>
      <c r="AZ49" s="457"/>
      <c r="BA49" s="457"/>
      <c r="BB49" s="458"/>
      <c r="BL49" s="121"/>
      <c r="BM49" s="121"/>
      <c r="BN49" s="121"/>
      <c r="BO49" s="81"/>
      <c r="BP49" s="81"/>
      <c r="BQ49" s="81"/>
      <c r="BR49" s="81"/>
    </row>
    <row r="50" spans="1:70" s="80" customFormat="1" ht="17.7" customHeight="1" thickBot="1">
      <c r="A50" s="672" t="s">
        <v>1</v>
      </c>
      <c r="B50" s="673"/>
      <c r="C50" s="674"/>
      <c r="D50" s="621">
        <f>IF(①収支予算書!D50="","",①収支予算書!D50)</f>
        <v>0</v>
      </c>
      <c r="E50" s="622"/>
      <c r="F50" s="623"/>
      <c r="G50" s="1054" t="str">
        <f>IF(①収支予算書!G50="","",①収支予算書!G50)</f>
        <v/>
      </c>
      <c r="H50" s="1055"/>
      <c r="I50" s="1055"/>
      <c r="J50" s="1056"/>
      <c r="K50" s="1057" t="str">
        <f>IF(①収支予算書!K50="","",①収支予算書!K50)</f>
        <v/>
      </c>
      <c r="L50" s="1058"/>
      <c r="M50" s="1059" t="str">
        <f>IF(①収支予算書!M50="","",①収支予算書!M50)</f>
        <v/>
      </c>
      <c r="N50" s="1059"/>
      <c r="O50" s="1059"/>
      <c r="P50" s="1059"/>
      <c r="Q50" s="1057" t="str">
        <f>IF(①収支予算書!Q50="","",①収支予算書!Q50)</f>
        <v/>
      </c>
      <c r="R50" s="1058"/>
      <c r="S50" s="1059" t="str">
        <f>IF(①収支予算書!S50="","",①収支予算書!S50)</f>
        <v/>
      </c>
      <c r="T50" s="1059"/>
      <c r="U50" s="1059"/>
      <c r="V50" s="1059"/>
      <c r="W50" s="1057" t="str">
        <f>IF(①収支予算書!W50="","",①収支予算書!W50)</f>
        <v/>
      </c>
      <c r="X50" s="1058"/>
      <c r="Y50" s="1051" t="str">
        <f>IF(①収支予算書!Y50="","",①収支予算書!Y50)</f>
        <v/>
      </c>
      <c r="Z50" s="1051"/>
      <c r="AA50" s="1051"/>
      <c r="AB50" s="1051"/>
      <c r="AC50" s="1052" t="str">
        <f>IF(①収支予算書!AC50="","",①収支予算書!AC50)</f>
        <v/>
      </c>
      <c r="AD50" s="1053"/>
      <c r="AF50" s="680" t="s">
        <v>340</v>
      </c>
      <c r="AG50" s="681"/>
      <c r="AH50" s="309" t="s">
        <v>316</v>
      </c>
      <c r="AI50" s="313" t="s">
        <v>431</v>
      </c>
      <c r="AJ50" s="314" t="s">
        <v>314</v>
      </c>
      <c r="AK50" s="315" t="s">
        <v>324</v>
      </c>
      <c r="AL50" s="309" t="s">
        <v>316</v>
      </c>
      <c r="AM50" s="365" t="str">
        <f>IF(①収支予算書!AM50="","",①収支予算書!AM50)</f>
        <v/>
      </c>
      <c r="AN50" s="365" t="str">
        <f>IF(①収支予算書!AN50="","",①収支予算書!AN50)</f>
        <v/>
      </c>
      <c r="AO50" s="365" t="str">
        <f>IF(①収支予算書!AO50="","",①収支予算書!AO50)</f>
        <v/>
      </c>
      <c r="AP50" s="365" t="str">
        <f>IF(①収支予算書!AP50="","",①収支予算書!AP50)</f>
        <v/>
      </c>
      <c r="AQ50" s="365" t="str">
        <f>IF(①収支予算書!AQ50="","",①収支予算書!AQ50)</f>
        <v/>
      </c>
      <c r="AR50" s="365" t="str">
        <f>IF(①収支予算書!AR50="","",①収支予算書!AR50)</f>
        <v/>
      </c>
      <c r="AS50" s="365" t="str">
        <f>IF(①収支予算書!AS50="","",①収支予算書!AS50)</f>
        <v/>
      </c>
      <c r="AT50" s="377" t="str">
        <f>IF(①収支予算書!AT50="","",①収支予算書!AT50)</f>
        <v/>
      </c>
      <c r="AU50" s="430" t="str">
        <f>IF(①収支予算書!AU50="","",①収支予算書!AU50)</f>
        <v/>
      </c>
      <c r="AV50" s="431" t="str">
        <f>IF(①収支予算書!AV50="","",①収支予算書!AV50)</f>
        <v/>
      </c>
      <c r="AW50" s="309" t="s">
        <v>316</v>
      </c>
      <c r="AX50" s="432" t="str">
        <f>IF(①収支予算書!AX50="","",①収支予算書!AX50)</f>
        <v/>
      </c>
      <c r="AY50" s="433" t="str">
        <f>IF(①収支予算書!AY50="","",①収支予算書!AY50)</f>
        <v/>
      </c>
      <c r="AZ50" s="433" t="str">
        <f>IF(①収支予算書!AZ50="","",①収支予算書!AZ50)</f>
        <v/>
      </c>
      <c r="BA50" s="433" t="str">
        <f>IF(①収支予算書!BA50="","",①収支予算書!BA50)</f>
        <v/>
      </c>
      <c r="BB50" s="434" t="str">
        <f>IF(①収支予算書!BB50="","",①収支予算書!BB50)</f>
        <v/>
      </c>
      <c r="BC50" s="328" t="s">
        <v>415</v>
      </c>
      <c r="BK50" s="121"/>
    </row>
    <row r="51" spans="1:70" s="80" customFormat="1" ht="17.7" customHeight="1" thickTop="1">
      <c r="A51" s="675" t="s">
        <v>61</v>
      </c>
      <c r="B51" s="676"/>
      <c r="C51" s="677"/>
      <c r="D51" s="624">
        <f>IF(①収支予算書!D51="","",①収支予算書!D51)</f>
        <v>0</v>
      </c>
      <c r="E51" s="625"/>
      <c r="F51" s="626"/>
      <c r="G51" s="1067" t="str">
        <f>IF(①収支予算書!G51="","",①収支予算書!G51)</f>
        <v/>
      </c>
      <c r="H51" s="1068"/>
      <c r="I51" s="1068"/>
      <c r="J51" s="1069"/>
      <c r="K51" s="1070" t="str">
        <f>IF(①収支予算書!K51="","",①収支予算書!K51)</f>
        <v/>
      </c>
      <c r="L51" s="1071"/>
      <c r="M51" s="1072" t="str">
        <f>IF(①収支予算書!M51="","",①収支予算書!M51)</f>
        <v/>
      </c>
      <c r="N51" s="1072"/>
      <c r="O51" s="1072"/>
      <c r="P51" s="1072"/>
      <c r="Q51" s="1070" t="str">
        <f>IF(①収支予算書!Q51="","",①収支予算書!Q51)</f>
        <v/>
      </c>
      <c r="R51" s="1071"/>
      <c r="S51" s="1072" t="str">
        <f>IF(①収支予算書!S51="","",①収支予算書!S51)</f>
        <v/>
      </c>
      <c r="T51" s="1072"/>
      <c r="U51" s="1072"/>
      <c r="V51" s="1072"/>
      <c r="W51" s="1070" t="str">
        <f>IF(①収支予算書!W51="","",①収支予算書!W51)</f>
        <v/>
      </c>
      <c r="X51" s="1071"/>
      <c r="Y51" s="1066" t="str">
        <f>IF(①収支予算書!Y51="","",①収支予算書!Y51)</f>
        <v/>
      </c>
      <c r="Z51" s="1066"/>
      <c r="AA51" s="1066"/>
      <c r="AB51" s="1066"/>
      <c r="AC51" s="1045" t="str">
        <f>IF(①収支予算書!AC51="","",①収支予算書!AC51)</f>
        <v/>
      </c>
      <c r="AD51" s="1046"/>
      <c r="AF51" s="1092" t="str">
        <f>IF(①収支予算書!AF51="","",①収支予算書!AF51)</f>
        <v>前泊入り(ｺｰﾄCHK)</v>
      </c>
      <c r="AG51" s="1093"/>
      <c r="AH51" s="343">
        <f>IF(①収支予算書!AH51="","",①収支予算書!AH51)</f>
        <v>0</v>
      </c>
      <c r="AI51" s="367" t="str">
        <f>IF(①収支予算書!AI51="","",①収支予算書!AI51)</f>
        <v/>
      </c>
      <c r="AJ51" s="360" t="str">
        <f>IF(①収支予算書!AJ51="","",①収支予算書!AJ51)</f>
        <v/>
      </c>
      <c r="AK51" s="361" t="str">
        <f>IF(①収支予算書!AK51="","",①収支予算書!AK51)</f>
        <v/>
      </c>
      <c r="AL51" s="343">
        <f>IF(①収支予算書!AL51="","",①収支予算書!AL51)</f>
        <v>0</v>
      </c>
      <c r="AM51" s="397" t="str">
        <f>IF(①収支予算書!AM51="","",①収支予算書!AM51)</f>
        <v/>
      </c>
      <c r="AN51" s="397" t="str">
        <f>IF(①収支予算書!AN51="","",①収支予算書!AN51)</f>
        <v/>
      </c>
      <c r="AO51" s="397" t="str">
        <f>IF(①収支予算書!AO51="","",①収支予算書!AO51)</f>
        <v/>
      </c>
      <c r="AP51" s="397" t="str">
        <f>IF(①収支予算書!AP51="","",①収支予算書!AP51)</f>
        <v/>
      </c>
      <c r="AQ51" s="397" t="str">
        <f>IF(①収支予算書!AQ51="","",①収支予算書!AQ51)</f>
        <v/>
      </c>
      <c r="AR51" s="397" t="str">
        <f>IF(①収支予算書!AR51="","",①収支予算書!AR51)</f>
        <v/>
      </c>
      <c r="AS51" s="397" t="str">
        <f>IF(①収支予算書!AS51="","",①収支予算書!AS51)</f>
        <v/>
      </c>
      <c r="AT51" s="425" t="str">
        <f>IF(①収支予算書!AT51="","",①収支予算書!AT51)</f>
        <v/>
      </c>
      <c r="AU51" s="435" t="str">
        <f>IF(①収支予算書!AU51="","",①収支予算書!AU51)</f>
        <v/>
      </c>
      <c r="AV51" s="436" t="str">
        <f>IF(①収支予算書!AV51="","",①収支予算書!AV51)</f>
        <v/>
      </c>
      <c r="AW51" s="236">
        <f>IF(①収支予算書!AW51="","",①収支予算書!AW51)</f>
        <v>0</v>
      </c>
      <c r="AX51" s="437" t="str">
        <f>IF(①収支予算書!AX51="","",①収支予算書!AX51)</f>
        <v/>
      </c>
      <c r="AY51" s="437" t="str">
        <f>IF(①収支予算書!AY51="","",①収支予算書!AY51)</f>
        <v/>
      </c>
      <c r="AZ51" s="437" t="str">
        <f>IF(①収支予算書!AZ51="","",①収支予算書!AZ51)</f>
        <v/>
      </c>
      <c r="BA51" s="437" t="str">
        <f>IF(①収支予算書!BA51="","",①収支予算書!BA51)</f>
        <v/>
      </c>
      <c r="BB51" s="438" t="str">
        <f>IF(①収支予算書!BB51="","",①収支予算書!BB51)</f>
        <v/>
      </c>
      <c r="BI51" s="121"/>
      <c r="BJ51" s="121"/>
    </row>
    <row r="52" spans="1:70" s="80" customFormat="1" ht="17.7" customHeight="1" thickBot="1">
      <c r="A52" s="99"/>
      <c r="B52" s="101"/>
      <c r="C52" s="100"/>
      <c r="D52" s="164"/>
      <c r="E52" s="254"/>
      <c r="F52" s="254"/>
      <c r="G52" s="1083" t="str">
        <f>IF(①収支予算書!G52="","",①収支予算書!G52)</f>
        <v/>
      </c>
      <c r="H52" s="1084"/>
      <c r="I52" s="1084"/>
      <c r="J52" s="1085"/>
      <c r="K52" s="1086" t="str">
        <f>IF(①収支予算書!K52="","",①収支予算書!K52)</f>
        <v/>
      </c>
      <c r="L52" s="1087"/>
      <c r="M52" s="1088" t="str">
        <f>IF(①収支予算書!M52="","",①収支予算書!M52)</f>
        <v/>
      </c>
      <c r="N52" s="1088"/>
      <c r="O52" s="1088"/>
      <c r="P52" s="1088"/>
      <c r="Q52" s="1086" t="str">
        <f>IF(①収支予算書!Q52="","",①収支予算書!Q52)</f>
        <v/>
      </c>
      <c r="R52" s="1087"/>
      <c r="S52" s="1088" t="str">
        <f>IF(①収支予算書!S52="","",①収支予算書!S52)</f>
        <v/>
      </c>
      <c r="T52" s="1088"/>
      <c r="U52" s="1088"/>
      <c r="V52" s="1088"/>
      <c r="W52" s="1086" t="str">
        <f>IF(①収支予算書!W52="","",①収支予算書!W52)</f>
        <v/>
      </c>
      <c r="X52" s="1087"/>
      <c r="Y52" s="1089" t="str">
        <f>IF(①収支予算書!Y52="","",①収支予算書!Y52)</f>
        <v/>
      </c>
      <c r="Z52" s="1089"/>
      <c r="AA52" s="1089"/>
      <c r="AB52" s="1089"/>
      <c r="AC52" s="1090" t="str">
        <f>IF(①収支予算書!AC52="","",①収支予算書!AC52)</f>
        <v/>
      </c>
      <c r="AD52" s="1091"/>
      <c r="AF52" s="1079" t="str">
        <f>IF(①収支予算書!AF52="","",①収支予算書!AF52)</f>
        <v/>
      </c>
      <c r="AG52" s="1080"/>
      <c r="AH52" s="234">
        <f>IF(①収支予算書!AH52="","",①収支予算書!AH52)</f>
        <v>0</v>
      </c>
      <c r="AI52" s="368" t="str">
        <f>IF(①収支予算書!AI52="","",①収支予算書!AI52)</f>
        <v/>
      </c>
      <c r="AJ52" s="365" t="str">
        <f>IF(①収支予算書!AJ52="","",①収支予算書!AJ52)</f>
        <v/>
      </c>
      <c r="AK52" s="366" t="str">
        <f>IF(①収支予算書!AK52="","",①収支予算書!AK52)</f>
        <v/>
      </c>
      <c r="AL52" s="234">
        <f>IF(①収支予算書!AL52="","",①収支予算書!AL52)</f>
        <v>0</v>
      </c>
      <c r="AM52" s="401" t="str">
        <f>IF(①収支予算書!AM52="","",①収支予算書!AM52)</f>
        <v/>
      </c>
      <c r="AN52" s="401" t="str">
        <f>IF(①収支予算書!AN52="","",①収支予算書!AN52)</f>
        <v/>
      </c>
      <c r="AO52" s="401" t="str">
        <f>IF(①収支予算書!AO52="","",①収支予算書!AO52)</f>
        <v/>
      </c>
      <c r="AP52" s="401" t="str">
        <f>IF(①収支予算書!AP52="","",①収支予算書!AP52)</f>
        <v/>
      </c>
      <c r="AQ52" s="401" t="str">
        <f>IF(①収支予算書!AQ52="","",①収支予算書!AQ52)</f>
        <v/>
      </c>
      <c r="AR52" s="401" t="str">
        <f>IF(①収支予算書!AR52="","",①収支予算書!AR52)</f>
        <v/>
      </c>
      <c r="AS52" s="401" t="str">
        <f>IF(①収支予算書!AS52="","",①収支予算書!AS52)</f>
        <v/>
      </c>
      <c r="AT52" s="402" t="str">
        <f>IF(①収支予算書!AT52="","",①収支予算書!AT52)</f>
        <v/>
      </c>
      <c r="AU52" s="439" t="str">
        <f>IF(①収支予算書!AU52="","",①収支予算書!AU52)</f>
        <v/>
      </c>
      <c r="AV52" s="440" t="str">
        <f>IF(①収支予算書!AV52="","",①収支予算書!AV52)</f>
        <v/>
      </c>
      <c r="AW52" s="238">
        <f>IF(①収支予算書!AW52="","",①収支予算書!AW52)</f>
        <v>0</v>
      </c>
      <c r="AX52" s="441" t="str">
        <f>IF(①収支予算書!AX52="","",①収支予算書!AX52)</f>
        <v/>
      </c>
      <c r="AY52" s="441" t="str">
        <f>IF(①収支予算書!AY52="","",①収支予算書!AY52)</f>
        <v/>
      </c>
      <c r="AZ52" s="441" t="str">
        <f>IF(①収支予算書!AZ52="","",①収支予算書!AZ52)</f>
        <v/>
      </c>
      <c r="BA52" s="441" t="str">
        <f>IF(①収支予算書!BA52="","",①収支予算書!BA52)</f>
        <v/>
      </c>
      <c r="BB52" s="442" t="str">
        <f>IF(①収支予算書!BB52="","",①収支予算書!BB52)</f>
        <v/>
      </c>
    </row>
    <row r="53" spans="1:70" s="80" customFormat="1" ht="17.7" customHeight="1" thickBot="1">
      <c r="A53" s="672" t="s">
        <v>62</v>
      </c>
      <c r="B53" s="673"/>
      <c r="C53" s="674"/>
      <c r="D53" s="621">
        <f>IF(①収支予算書!D53="","",①収支予算書!D53)</f>
        <v>0</v>
      </c>
      <c r="E53" s="622"/>
      <c r="F53" s="623"/>
      <c r="G53" s="1054" t="str">
        <f>IF(①収支予算書!G53="","",①収支予算書!G53)</f>
        <v/>
      </c>
      <c r="H53" s="1055"/>
      <c r="I53" s="1055"/>
      <c r="J53" s="1056"/>
      <c r="K53" s="1057" t="str">
        <f>IF(①収支予算書!K53="","",①収支予算書!K53)</f>
        <v/>
      </c>
      <c r="L53" s="1058"/>
      <c r="M53" s="1059" t="str">
        <f>IF(①収支予算書!M53="","",①収支予算書!M53)</f>
        <v/>
      </c>
      <c r="N53" s="1059"/>
      <c r="O53" s="1059"/>
      <c r="P53" s="1059"/>
      <c r="Q53" s="1057" t="str">
        <f>IF(①収支予算書!Q53="","",①収支予算書!Q53)</f>
        <v/>
      </c>
      <c r="R53" s="1058"/>
      <c r="S53" s="1059" t="str">
        <f>IF(①収支予算書!S53="","",①収支予算書!S53)</f>
        <v/>
      </c>
      <c r="T53" s="1059"/>
      <c r="U53" s="1059"/>
      <c r="V53" s="1059"/>
      <c r="W53" s="1057" t="str">
        <f>IF(①収支予算書!W53="","",①収支予算書!W53)</f>
        <v/>
      </c>
      <c r="X53" s="1058"/>
      <c r="Y53" s="1051" t="str">
        <f>IF(①収支予算書!Y53="","",①収支予算書!Y53)</f>
        <v/>
      </c>
      <c r="Z53" s="1051"/>
      <c r="AA53" s="1051"/>
      <c r="AB53" s="1051"/>
      <c r="AC53" s="1052" t="str">
        <f>IF(①収支予算書!AC53="","",①収支予算書!AC53)</f>
        <v/>
      </c>
      <c r="AD53" s="1053"/>
      <c r="AF53" s="1079" t="str">
        <f>IF(①収支予算書!AF53="","",①収支予算書!AF53)</f>
        <v/>
      </c>
      <c r="AG53" s="1080"/>
      <c r="AH53" s="234">
        <f>IF(①収支予算書!AH53="","",①収支予算書!AH53)</f>
        <v>0</v>
      </c>
      <c r="AI53" s="368" t="str">
        <f>IF(①収支予算書!AI53="","",①収支予算書!AI53)</f>
        <v/>
      </c>
      <c r="AJ53" s="365" t="str">
        <f>IF(①収支予算書!AJ53="","",①収支予算書!AJ53)</f>
        <v/>
      </c>
      <c r="AK53" s="366" t="str">
        <f>IF(①収支予算書!AK53="","",①収支予算書!AK53)</f>
        <v/>
      </c>
      <c r="AL53" s="234">
        <f>IF(①収支予算書!AL53="","",①収支予算書!AL53)</f>
        <v>0</v>
      </c>
      <c r="AM53" s="401" t="str">
        <f>IF(①収支予算書!AM53="","",①収支予算書!AM53)</f>
        <v/>
      </c>
      <c r="AN53" s="401" t="str">
        <f>IF(①収支予算書!AN53="","",①収支予算書!AN53)</f>
        <v/>
      </c>
      <c r="AO53" s="401" t="str">
        <f>IF(①収支予算書!AO53="","",①収支予算書!AO53)</f>
        <v/>
      </c>
      <c r="AP53" s="401" t="str">
        <f>IF(①収支予算書!AP53="","",①収支予算書!AP53)</f>
        <v/>
      </c>
      <c r="AQ53" s="401" t="str">
        <f>IF(①収支予算書!AQ53="","",①収支予算書!AQ53)</f>
        <v/>
      </c>
      <c r="AR53" s="401" t="str">
        <f>IF(①収支予算書!AR53="","",①収支予算書!AR53)</f>
        <v/>
      </c>
      <c r="AS53" s="401" t="str">
        <f>IF(①収支予算書!AS53="","",①収支予算書!AS53)</f>
        <v/>
      </c>
      <c r="AT53" s="402" t="str">
        <f>IF(①収支予算書!AT53="","",①収支予算書!AT53)</f>
        <v/>
      </c>
      <c r="AU53" s="439" t="str">
        <f>IF(①収支予算書!AU53="","",①収支予算書!AU53)</f>
        <v/>
      </c>
      <c r="AV53" s="440" t="str">
        <f>IF(①収支予算書!AV53="","",①収支予算書!AV53)</f>
        <v/>
      </c>
      <c r="AW53" s="238">
        <f>IF(①収支予算書!AW53="","",①収支予算書!AW53)</f>
        <v>0</v>
      </c>
      <c r="AX53" s="441" t="str">
        <f>IF(①収支予算書!AX53="","",①収支予算書!AX53)</f>
        <v/>
      </c>
      <c r="AY53" s="441" t="str">
        <f>IF(①収支予算書!AY53="","",①収支予算書!AY53)</f>
        <v/>
      </c>
      <c r="AZ53" s="441" t="str">
        <f>IF(①収支予算書!AZ53="","",①収支予算書!AZ53)</f>
        <v/>
      </c>
      <c r="BA53" s="441" t="str">
        <f>IF(①収支予算書!BA53="","",①収支予算書!BA53)</f>
        <v/>
      </c>
      <c r="BB53" s="442" t="str">
        <f>IF(①収支予算書!BB53="","",①収支予算書!BB53)</f>
        <v/>
      </c>
      <c r="BC53" s="328" t="s">
        <v>487</v>
      </c>
    </row>
    <row r="54" spans="1:70" s="80" customFormat="1" ht="17.7" customHeight="1" thickBot="1">
      <c r="A54" s="672" t="s">
        <v>63</v>
      </c>
      <c r="B54" s="673"/>
      <c r="C54" s="674"/>
      <c r="D54" s="621">
        <f>IF(①収支予算書!D54="","",①収支予算書!D54)</f>
        <v>0</v>
      </c>
      <c r="E54" s="622"/>
      <c r="F54" s="623"/>
      <c r="G54" s="1054" t="str">
        <f>IF(①収支予算書!G54="","",①収支予算書!G54)</f>
        <v/>
      </c>
      <c r="H54" s="1055"/>
      <c r="I54" s="1055"/>
      <c r="J54" s="1056"/>
      <c r="K54" s="1057" t="str">
        <f>IF(①収支予算書!K54="","",①収支予算書!K54)</f>
        <v/>
      </c>
      <c r="L54" s="1058"/>
      <c r="M54" s="1059" t="str">
        <f>IF(①収支予算書!M54="","",①収支予算書!M54)</f>
        <v/>
      </c>
      <c r="N54" s="1059"/>
      <c r="O54" s="1059"/>
      <c r="P54" s="1059"/>
      <c r="Q54" s="1057" t="str">
        <f>IF(①収支予算書!Q54="","",①収支予算書!Q54)</f>
        <v/>
      </c>
      <c r="R54" s="1058"/>
      <c r="S54" s="1059" t="str">
        <f>IF(①収支予算書!S54="","",①収支予算書!S54)</f>
        <v/>
      </c>
      <c r="T54" s="1059"/>
      <c r="U54" s="1059"/>
      <c r="V54" s="1059"/>
      <c r="W54" s="1057" t="str">
        <f>IF(①収支予算書!W54="","",①収支予算書!W54)</f>
        <v/>
      </c>
      <c r="X54" s="1058"/>
      <c r="Y54" s="1051" t="str">
        <f>IF(①収支予算書!Y54="","",①収支予算書!Y54)</f>
        <v/>
      </c>
      <c r="Z54" s="1051"/>
      <c r="AA54" s="1051"/>
      <c r="AB54" s="1051"/>
      <c r="AC54" s="1052" t="str">
        <f>IF(①収支予算書!AC54="","",①収支予算書!AC54)</f>
        <v/>
      </c>
      <c r="AD54" s="1053"/>
      <c r="AF54" s="1079" t="str">
        <f>IF(①収支予算書!AF54="","",①収支予算書!AF54)</f>
        <v/>
      </c>
      <c r="AG54" s="1080"/>
      <c r="AH54" s="234">
        <f>IF(①収支予算書!AH54="","",①収支予算書!AH54)</f>
        <v>0</v>
      </c>
      <c r="AI54" s="368" t="str">
        <f>IF(①収支予算書!AI54="","",①収支予算書!AI54)</f>
        <v/>
      </c>
      <c r="AJ54" s="365" t="str">
        <f>IF(①収支予算書!AJ54="","",①収支予算書!AJ54)</f>
        <v/>
      </c>
      <c r="AK54" s="366" t="str">
        <f>IF(①収支予算書!AK54="","",①収支予算書!AK54)</f>
        <v/>
      </c>
      <c r="AL54" s="234">
        <f>IF(①収支予算書!AL54="","",①収支予算書!AL54)</f>
        <v>0</v>
      </c>
      <c r="AM54" s="401" t="str">
        <f>IF(①収支予算書!AM54="","",①収支予算書!AM54)</f>
        <v/>
      </c>
      <c r="AN54" s="401" t="str">
        <f>IF(①収支予算書!AN54="","",①収支予算書!AN54)</f>
        <v/>
      </c>
      <c r="AO54" s="401" t="str">
        <f>IF(①収支予算書!AO54="","",①収支予算書!AO54)</f>
        <v/>
      </c>
      <c r="AP54" s="401" t="str">
        <f>IF(①収支予算書!AP54="","",①収支予算書!AP54)</f>
        <v/>
      </c>
      <c r="AQ54" s="401" t="str">
        <f>IF(①収支予算書!AQ54="","",①収支予算書!AQ54)</f>
        <v/>
      </c>
      <c r="AR54" s="401" t="str">
        <f>IF(①収支予算書!AR54="","",①収支予算書!AR54)</f>
        <v/>
      </c>
      <c r="AS54" s="401" t="str">
        <f>IF(①収支予算書!AS54="","",①収支予算書!AS54)</f>
        <v/>
      </c>
      <c r="AT54" s="402" t="str">
        <f>IF(①収支予算書!AT54="","",①収支予算書!AT54)</f>
        <v/>
      </c>
      <c r="AU54" s="439" t="str">
        <f>IF(①収支予算書!AU54="","",①収支予算書!AU54)</f>
        <v/>
      </c>
      <c r="AV54" s="440" t="str">
        <f>IF(①収支予算書!AV54="","",①収支予算書!AV54)</f>
        <v/>
      </c>
      <c r="AW54" s="238">
        <f>IF(①収支予算書!AW54="","",①収支予算書!AW54)</f>
        <v>0</v>
      </c>
      <c r="AX54" s="441" t="str">
        <f>IF(①収支予算書!AX54="","",①収支予算書!AX54)</f>
        <v/>
      </c>
      <c r="AY54" s="441" t="str">
        <f>IF(①収支予算書!AY54="","",①収支予算書!AY54)</f>
        <v/>
      </c>
      <c r="AZ54" s="441" t="str">
        <f>IF(①収支予算書!AZ54="","",①収支予算書!AZ54)</f>
        <v/>
      </c>
      <c r="BA54" s="441" t="str">
        <f>IF(①収支予算書!BA54="","",①収支予算書!BA54)</f>
        <v/>
      </c>
      <c r="BB54" s="442" t="str">
        <f>IF(①収支予算書!BB54="","",①収支予算書!BB54)</f>
        <v/>
      </c>
      <c r="BF54" s="121"/>
      <c r="BG54" s="121"/>
      <c r="BH54" s="121"/>
    </row>
    <row r="55" spans="1:70" s="80" customFormat="1" ht="17.7" customHeight="1" thickBot="1">
      <c r="A55" s="672" t="s">
        <v>64</v>
      </c>
      <c r="B55" s="673"/>
      <c r="C55" s="674"/>
      <c r="D55" s="621">
        <f>IF(①収支予算書!D55="","",①収支予算書!D55)</f>
        <v>0</v>
      </c>
      <c r="E55" s="622"/>
      <c r="F55" s="623"/>
      <c r="G55" s="1054" t="str">
        <f>IF(①収支予算書!G55="","",①収支予算書!G55)</f>
        <v/>
      </c>
      <c r="H55" s="1055"/>
      <c r="I55" s="1055"/>
      <c r="J55" s="1056"/>
      <c r="K55" s="1057" t="str">
        <f>IF(①収支予算書!K55="","",①収支予算書!K55)</f>
        <v/>
      </c>
      <c r="L55" s="1058"/>
      <c r="M55" s="1059" t="str">
        <f>IF(①収支予算書!M55="","",①収支予算書!M55)</f>
        <v/>
      </c>
      <c r="N55" s="1059"/>
      <c r="O55" s="1059"/>
      <c r="P55" s="1059"/>
      <c r="Q55" s="1057" t="str">
        <f>IF(①収支予算書!Q55="","",①収支予算書!Q55)</f>
        <v/>
      </c>
      <c r="R55" s="1058"/>
      <c r="S55" s="1059" t="str">
        <f>IF(①収支予算書!S55="","",①収支予算書!S55)</f>
        <v/>
      </c>
      <c r="T55" s="1059"/>
      <c r="U55" s="1059"/>
      <c r="V55" s="1059"/>
      <c r="W55" s="1057" t="str">
        <f>IF(①収支予算書!W55="","",①収支予算書!W55)</f>
        <v/>
      </c>
      <c r="X55" s="1058"/>
      <c r="Y55" s="1051" t="str">
        <f>IF(①収支予算書!Y55="","",①収支予算書!Y55)</f>
        <v/>
      </c>
      <c r="Z55" s="1051"/>
      <c r="AA55" s="1051"/>
      <c r="AB55" s="1051"/>
      <c r="AC55" s="1052" t="str">
        <f>IF(①収支予算書!AC55="","",①収支予算書!AC55)</f>
        <v/>
      </c>
      <c r="AD55" s="1053"/>
      <c r="AF55" s="1081" t="str">
        <f>IF(①収支予算書!AF55="","",①収支予算書!AF55)</f>
        <v/>
      </c>
      <c r="AG55" s="1082"/>
      <c r="AH55" s="235">
        <f>IF(①収支予算書!AH55="","",①収支予算書!AH55)</f>
        <v>0</v>
      </c>
      <c r="AI55" s="369" t="str">
        <f>IF(①収支予算書!AI55="","",①収支予算書!AI55)</f>
        <v/>
      </c>
      <c r="AJ55" s="352" t="str">
        <f>IF(①収支予算書!AJ55="","",①収支予算書!AJ55)</f>
        <v/>
      </c>
      <c r="AK55" s="364" t="str">
        <f>IF(①収支予算書!AK55="","",①収支予算書!AK55)</f>
        <v/>
      </c>
      <c r="AL55" s="235">
        <f>IF(①収支予算書!AL55="","",①収支予算書!AL55)</f>
        <v>0</v>
      </c>
      <c r="AM55" s="403" t="str">
        <f>IF(①収支予算書!AM55="","",①収支予算書!AM55)</f>
        <v/>
      </c>
      <c r="AN55" s="403" t="str">
        <f>IF(①収支予算書!AN55="","",①収支予算書!AN55)</f>
        <v/>
      </c>
      <c r="AO55" s="403" t="str">
        <f>IF(①収支予算書!AO55="","",①収支予算書!AO55)</f>
        <v/>
      </c>
      <c r="AP55" s="403" t="str">
        <f>IF(①収支予算書!AP55="","",①収支予算書!AP55)</f>
        <v/>
      </c>
      <c r="AQ55" s="403" t="str">
        <f>IF(①収支予算書!AQ55="","",①収支予算書!AQ55)</f>
        <v/>
      </c>
      <c r="AR55" s="403" t="str">
        <f>IF(①収支予算書!AR55="","",①収支予算書!AR55)</f>
        <v/>
      </c>
      <c r="AS55" s="403" t="str">
        <f>IF(①収支予算書!AS55="","",①収支予算書!AS55)</f>
        <v/>
      </c>
      <c r="AT55" s="404" t="str">
        <f>IF(①収支予算書!AT55="","",①収支予算書!AT55)</f>
        <v/>
      </c>
      <c r="AU55" s="443" t="str">
        <f>IF(①収支予算書!AU55="","",①収支予算書!AU55)</f>
        <v/>
      </c>
      <c r="AV55" s="444" t="str">
        <f>IF(①収支予算書!AV55="","",①収支予算書!AV55)</f>
        <v/>
      </c>
      <c r="AW55" s="240">
        <f>IF(①収支予算書!AW55="","",①収支予算書!AW55)</f>
        <v>0</v>
      </c>
      <c r="AX55" s="445" t="str">
        <f>IF(①収支予算書!AX55="","",①収支予算書!AX55)</f>
        <v/>
      </c>
      <c r="AY55" s="445" t="str">
        <f>IF(①収支予算書!AY55="","",①収支予算書!AY55)</f>
        <v/>
      </c>
      <c r="AZ55" s="445" t="str">
        <f>IF(①収支予算書!AZ55="","",①収支予算書!AZ55)</f>
        <v/>
      </c>
      <c r="BA55" s="445" t="str">
        <f>IF(①収支予算書!BA55="","",①収支予算書!BA55)</f>
        <v/>
      </c>
      <c r="BB55" s="446" t="str">
        <f>IF(①収支予算書!BB55="","",①収支予算書!BB55)</f>
        <v/>
      </c>
    </row>
    <row r="56" spans="1:70" s="80" customFormat="1" ht="16.95" customHeight="1" thickBot="1">
      <c r="A56" s="672" t="s">
        <v>65</v>
      </c>
      <c r="B56" s="673"/>
      <c r="C56" s="674"/>
      <c r="D56" s="621">
        <f>IF(①収支予算書!D56="","",①収支予算書!D56)</f>
        <v>0</v>
      </c>
      <c r="E56" s="622"/>
      <c r="F56" s="623"/>
      <c r="G56" s="1054" t="str">
        <f>IF(①収支予算書!G56="","",①収支予算書!G56)</f>
        <v/>
      </c>
      <c r="H56" s="1055"/>
      <c r="I56" s="1055"/>
      <c r="J56" s="1056"/>
      <c r="K56" s="1057" t="str">
        <f>IF(①収支予算書!K56="","",①収支予算書!K56)</f>
        <v/>
      </c>
      <c r="L56" s="1058"/>
      <c r="M56" s="1059" t="str">
        <f>IF(①収支予算書!M56="","",①収支予算書!M56)</f>
        <v/>
      </c>
      <c r="N56" s="1059"/>
      <c r="O56" s="1059"/>
      <c r="P56" s="1059"/>
      <c r="Q56" s="1057" t="str">
        <f>IF(①収支予算書!Q56="","",①収支予算書!Q56)</f>
        <v/>
      </c>
      <c r="R56" s="1058"/>
      <c r="S56" s="1059" t="str">
        <f>IF(①収支予算書!S56="","",①収支予算書!S56)</f>
        <v/>
      </c>
      <c r="T56" s="1059"/>
      <c r="U56" s="1059"/>
      <c r="V56" s="1059"/>
      <c r="W56" s="1057" t="str">
        <f>IF(①収支予算書!W56="","",①収支予算書!W56)</f>
        <v/>
      </c>
      <c r="X56" s="1058"/>
      <c r="Y56" s="1051" t="str">
        <f>IF(①収支予算書!Y56="","",①収支予算書!Y56)</f>
        <v/>
      </c>
      <c r="Z56" s="1051"/>
      <c r="AA56" s="1051"/>
      <c r="AB56" s="1051"/>
      <c r="AC56" s="1052" t="str">
        <f>IF(①収支予算書!AC56="","",①収支予算書!AC56)</f>
        <v/>
      </c>
      <c r="AD56" s="1053"/>
      <c r="AF56" s="98"/>
      <c r="AG56" s="191" t="s">
        <v>316</v>
      </c>
      <c r="AH56" s="228">
        <f>SUM(AH51:AH55)</f>
        <v>0</v>
      </c>
      <c r="AI56" s="121"/>
      <c r="AJ56" s="121"/>
      <c r="AK56" s="191" t="s">
        <v>316</v>
      </c>
      <c r="AL56" s="228">
        <f>SUM(AL51:AL55)</f>
        <v>0</v>
      </c>
      <c r="AM56" s="121"/>
      <c r="AN56" s="196"/>
      <c r="AO56" s="121"/>
      <c r="AP56" s="121"/>
      <c r="AQ56" s="121"/>
      <c r="AR56" s="121"/>
      <c r="AS56" s="121"/>
      <c r="AT56" s="121"/>
      <c r="AU56" s="121"/>
      <c r="AV56" s="191" t="s">
        <v>316</v>
      </c>
      <c r="AW56" s="229">
        <f>SUM(AW51:AW55)</f>
        <v>0</v>
      </c>
      <c r="AX56" s="121"/>
      <c r="AY56" s="121"/>
      <c r="AZ56" s="121"/>
      <c r="BA56" s="121"/>
      <c r="BB56" s="121"/>
      <c r="BC56" s="121"/>
      <c r="BD56" s="121"/>
    </row>
    <row r="57" spans="1:70" s="80" customFormat="1" ht="17.7" customHeight="1" thickBot="1">
      <c r="A57" s="675" t="s">
        <v>66</v>
      </c>
      <c r="B57" s="676"/>
      <c r="C57" s="677"/>
      <c r="D57" s="624">
        <f>IF(①収支予算書!D57="","",①収支予算書!D57)</f>
        <v>0</v>
      </c>
      <c r="E57" s="625"/>
      <c r="F57" s="626"/>
      <c r="G57" s="1067" t="str">
        <f>IF(①収支予算書!G57="","",①収支予算書!G57)</f>
        <v/>
      </c>
      <c r="H57" s="1068"/>
      <c r="I57" s="1068"/>
      <c r="J57" s="1069"/>
      <c r="K57" s="1070" t="str">
        <f>IF(①収支予算書!K57="","",①収支予算書!K57)</f>
        <v/>
      </c>
      <c r="L57" s="1071"/>
      <c r="M57" s="1072" t="str">
        <f>IF(①収支予算書!M57="","",①収支予算書!M57)</f>
        <v/>
      </c>
      <c r="N57" s="1072"/>
      <c r="O57" s="1072"/>
      <c r="P57" s="1072"/>
      <c r="Q57" s="1070" t="str">
        <f>IF(①収支予算書!Q57="","",①収支予算書!Q57)</f>
        <v/>
      </c>
      <c r="R57" s="1071"/>
      <c r="S57" s="1072" t="str">
        <f>IF(①収支予算書!S57="","",①収支予算書!S57)</f>
        <v/>
      </c>
      <c r="T57" s="1072"/>
      <c r="U57" s="1072"/>
      <c r="V57" s="1072"/>
      <c r="W57" s="1070" t="str">
        <f>IF(①収支予算書!W57="","",①収支予算書!W57)</f>
        <v/>
      </c>
      <c r="X57" s="1071"/>
      <c r="Y57" s="1066" t="str">
        <f>IF(①収支予算書!Y57="","",①収支予算書!Y57)</f>
        <v/>
      </c>
      <c r="Z57" s="1066"/>
      <c r="AA57" s="1066"/>
      <c r="AB57" s="1066"/>
      <c r="AC57" s="1045" t="str">
        <f>IF(①収支予算書!AC57="","",①収支予算書!AC57)</f>
        <v/>
      </c>
      <c r="AD57" s="1046"/>
      <c r="AF57" s="479" t="s">
        <v>320</v>
      </c>
      <c r="AG57" s="480"/>
      <c r="AH57" s="459" t="s">
        <v>375</v>
      </c>
      <c r="AI57" s="460"/>
      <c r="AJ57" s="460"/>
      <c r="AK57" s="460"/>
      <c r="AL57" s="460"/>
      <c r="AM57" s="460"/>
      <c r="AN57" s="460"/>
      <c r="AO57" s="460"/>
      <c r="AP57" s="460"/>
      <c r="AQ57" s="460"/>
      <c r="AR57" s="460"/>
      <c r="AS57" s="460"/>
      <c r="AT57" s="460"/>
      <c r="AU57" s="461"/>
      <c r="AV57" s="462" t="s">
        <v>358</v>
      </c>
      <c r="AW57" s="463"/>
      <c r="AX57" s="464" t="s">
        <v>325</v>
      </c>
      <c r="AY57" s="465"/>
      <c r="AZ57" s="465"/>
      <c r="BA57" s="465"/>
      <c r="BB57" s="466"/>
      <c r="BD57" s="81"/>
      <c r="BE57" s="121"/>
      <c r="BI57" s="81"/>
    </row>
    <row r="58" spans="1:70" s="80" customFormat="1" ht="17.7" customHeight="1" thickBot="1">
      <c r="A58" s="95"/>
      <c r="B58" s="96"/>
      <c r="C58" s="97"/>
      <c r="D58" s="163"/>
      <c r="E58" s="253"/>
      <c r="F58" s="253"/>
      <c r="G58" s="1073" t="str">
        <f>IF(①収支予算書!G58="","",①収支予算書!G58)</f>
        <v/>
      </c>
      <c r="H58" s="1074"/>
      <c r="I58" s="1074"/>
      <c r="J58" s="1075"/>
      <c r="K58" s="1076" t="str">
        <f>IF(①収支予算書!K58="","",①収支予算書!K58)</f>
        <v/>
      </c>
      <c r="L58" s="1077"/>
      <c r="M58" s="1078" t="str">
        <f>IF(①収支予算書!M58="","",①収支予算書!M58)</f>
        <v/>
      </c>
      <c r="N58" s="1078"/>
      <c r="O58" s="1078"/>
      <c r="P58" s="1078"/>
      <c r="Q58" s="1076" t="str">
        <f>IF(①収支予算書!Q58="","",①収支予算書!Q58)</f>
        <v/>
      </c>
      <c r="R58" s="1077"/>
      <c r="S58" s="1078" t="str">
        <f>IF(①収支予算書!S58="","",①収支予算書!S58)</f>
        <v/>
      </c>
      <c r="T58" s="1078"/>
      <c r="U58" s="1078"/>
      <c r="V58" s="1078"/>
      <c r="W58" s="1076" t="str">
        <f>IF(①収支予算書!W58="","",①収支予算書!W58)</f>
        <v/>
      </c>
      <c r="X58" s="1077"/>
      <c r="Y58" s="1048" t="str">
        <f>IF(①収支予算書!Y58="","",①収支予算書!Y58)</f>
        <v/>
      </c>
      <c r="Z58" s="1048"/>
      <c r="AA58" s="1048"/>
      <c r="AB58" s="1048"/>
      <c r="AC58" s="1049" t="str">
        <f>IF(①収支予算書!AC58="","",①収支予算書!AC58)</f>
        <v/>
      </c>
      <c r="AD58" s="1050"/>
      <c r="AF58" s="649" t="s">
        <v>340</v>
      </c>
      <c r="AG58" s="650"/>
      <c r="AH58" s="309" t="s">
        <v>316</v>
      </c>
      <c r="AI58" s="423" t="str">
        <f>IF(①収支予算書!AI58="","",①収支予算書!AI58)</f>
        <v/>
      </c>
      <c r="AJ58" s="423" t="str">
        <f>IF(①収支予算書!AJ58="","",①収支予算書!AJ58)</f>
        <v/>
      </c>
      <c r="AK58" s="423" t="str">
        <f>IF(①収支予算書!AK58="","",①収支予算書!AK58)</f>
        <v/>
      </c>
      <c r="AL58" s="423" t="str">
        <f>IF(①収支予算書!AL58="","",①収支予算書!AL58)</f>
        <v/>
      </c>
      <c r="AM58" s="423" t="str">
        <f>IF(①収支予算書!AM58="","",①収支予算書!AM58)</f>
        <v/>
      </c>
      <c r="AN58" s="423" t="str">
        <f>IF(①収支予算書!AN58="","",①収支予算書!AN58)</f>
        <v/>
      </c>
      <c r="AO58" s="423" t="str">
        <f>IF(①収支予算書!AO58="","",①収支予算書!AO58)</f>
        <v/>
      </c>
      <c r="AP58" s="424" t="str">
        <f>IF(①収支予算書!AP58="","",①収支予算書!AP58)</f>
        <v/>
      </c>
      <c r="AQ58" s="429" t="str">
        <f>IF(①収支予算書!AQ58="","",①収支予算書!AQ58)</f>
        <v/>
      </c>
      <c r="AR58" s="429" t="str">
        <f>IF(①収支予算書!AR58="","",①収支予算書!AR58)</f>
        <v/>
      </c>
      <c r="AS58" s="429" t="str">
        <f>IF(①収支予算書!AS58="","",①収支予算書!AS58)</f>
        <v/>
      </c>
      <c r="AT58" s="429" t="str">
        <f>IF(①収支予算書!AT58="","",①収支予算書!AT58)</f>
        <v/>
      </c>
      <c r="AU58" s="424" t="str">
        <f>IF(①収支予算書!AU58="","",①収支予算書!AU58)</f>
        <v/>
      </c>
      <c r="AV58" s="309" t="s">
        <v>316</v>
      </c>
      <c r="AW58" s="316" t="s">
        <v>489</v>
      </c>
      <c r="AX58" s="309" t="s">
        <v>316</v>
      </c>
      <c r="AY58" s="447" t="str">
        <f>IF(①収支予算書!AY58="","",①収支予算書!AY58)</f>
        <v/>
      </c>
      <c r="AZ58" s="447" t="str">
        <f>IF(①収支予算書!AZ58="","",①収支予算書!AZ58)</f>
        <v/>
      </c>
      <c r="BA58" s="447" t="str">
        <f>IF(①収支予算書!BA58="","",①収支予算書!BA58)</f>
        <v/>
      </c>
      <c r="BB58" s="448" t="str">
        <f>IF(①収支予算書!BB58="","",①収支予算書!BB58)</f>
        <v/>
      </c>
      <c r="BC58" s="328" t="s">
        <v>415</v>
      </c>
      <c r="BD58" s="422"/>
    </row>
    <row r="59" spans="1:70" s="80" customFormat="1" ht="17.7" customHeight="1" thickTop="1" thickBot="1">
      <c r="A59" s="99"/>
      <c r="B59" s="101"/>
      <c r="C59" s="100"/>
      <c r="D59" s="164"/>
      <c r="E59" s="254"/>
      <c r="F59" s="254"/>
      <c r="G59" s="1067" t="str">
        <f>IF(①収支予算書!G59="","",①収支予算書!G59)</f>
        <v/>
      </c>
      <c r="H59" s="1068"/>
      <c r="I59" s="1068"/>
      <c r="J59" s="1069"/>
      <c r="K59" s="1070" t="str">
        <f>IF(①収支予算書!K59="","",①収支予算書!K59)</f>
        <v/>
      </c>
      <c r="L59" s="1071"/>
      <c r="M59" s="1072" t="str">
        <f>IF(①収支予算書!M59="","",①収支予算書!M59)</f>
        <v/>
      </c>
      <c r="N59" s="1072"/>
      <c r="O59" s="1072"/>
      <c r="P59" s="1072"/>
      <c r="Q59" s="1070" t="str">
        <f>IF(①収支予算書!Q59="","",①収支予算書!Q59)</f>
        <v/>
      </c>
      <c r="R59" s="1071"/>
      <c r="S59" s="1072" t="str">
        <f>IF(①収支予算書!S59="","",①収支予算書!S59)</f>
        <v/>
      </c>
      <c r="T59" s="1072"/>
      <c r="U59" s="1072"/>
      <c r="V59" s="1072"/>
      <c r="W59" s="1070" t="str">
        <f>IF(①収支予算書!W59="","",①収支予算書!W59)</f>
        <v/>
      </c>
      <c r="X59" s="1071"/>
      <c r="Y59" s="1066" t="str">
        <f>IF(①収支予算書!Y59="","",①収支予算書!Y59)</f>
        <v/>
      </c>
      <c r="Z59" s="1066"/>
      <c r="AA59" s="1066"/>
      <c r="AB59" s="1066"/>
      <c r="AC59" s="1045" t="str">
        <f>IF(①収支予算書!AC59="","",①収支予算書!AC59)</f>
        <v/>
      </c>
      <c r="AD59" s="1046"/>
      <c r="AF59" s="695" t="str">
        <f>IF('①収支予算書（A4縦2頁印刷用）'!AF51="","",'①収支予算書（A4縦2頁印刷用）'!AF51)</f>
        <v>前泊入り(ｺｰﾄCHK)</v>
      </c>
      <c r="AG59" s="696"/>
      <c r="AH59" s="232">
        <f>IF(①収支予算書!AH59="","",①収支予算書!AH59)</f>
        <v>0</v>
      </c>
      <c r="AI59" s="397" t="str">
        <f>IF(①収支予算書!AI59="","",①収支予算書!AI59)</f>
        <v/>
      </c>
      <c r="AJ59" s="398" t="str">
        <f>IF(①収支予算書!AJ59="","",①収支予算書!AJ59)</f>
        <v/>
      </c>
      <c r="AK59" s="398" t="str">
        <f>IF(①収支予算書!AK59="","",①収支予算書!AK59)</f>
        <v/>
      </c>
      <c r="AL59" s="398" t="str">
        <f>IF(①収支予算書!AL59="","",①収支予算書!AL59)</f>
        <v/>
      </c>
      <c r="AM59" s="398" t="str">
        <f>IF(①収支予算書!AM59="","",①収支予算書!AM59)</f>
        <v/>
      </c>
      <c r="AN59" s="398" t="str">
        <f>IF(①収支予算書!AN59="","",①収支予算書!AN59)</f>
        <v/>
      </c>
      <c r="AO59" s="398" t="str">
        <f>IF(①収支予算書!AO59="","",①収支予算書!AO59)</f>
        <v/>
      </c>
      <c r="AP59" s="426" t="str">
        <f>IF(①収支予算書!AP59="","",①収支予算書!AP59)</f>
        <v/>
      </c>
      <c r="AQ59" s="397" t="str">
        <f>IF(①収支予算書!AQ59="","",①収支予算書!AQ59)</f>
        <v/>
      </c>
      <c r="AR59" s="397" t="str">
        <f>IF(①収支予算書!AR59="","",①収支予算書!AR59)</f>
        <v/>
      </c>
      <c r="AS59" s="397" t="str">
        <f>IF(①収支予算書!AS59="","",①収支予算書!AS59)</f>
        <v/>
      </c>
      <c r="AT59" s="397" t="str">
        <f>IF(①収支予算書!AT59="","",①収支予算書!AT59)</f>
        <v/>
      </c>
      <c r="AU59" s="426" t="str">
        <f>IF(①収支予算書!AU59="","",①収支予算書!AU59)</f>
        <v/>
      </c>
      <c r="AV59" s="232">
        <f>IF(①収支予算書!AV59="","",①収支予算書!AV59)</f>
        <v>0</v>
      </c>
      <c r="AW59" s="405" t="str">
        <f>IF(①収支予算書!AW59="","",①収支予算書!AW59)</f>
        <v/>
      </c>
      <c r="AX59" s="232">
        <f>IF(①収支予算書!AX59="","",①収支予算書!AX59)</f>
        <v>0</v>
      </c>
      <c r="AY59" s="400" t="str">
        <f>IF(①収支予算書!AY59="","",①収支予算書!AY59)</f>
        <v/>
      </c>
      <c r="AZ59" s="400" t="str">
        <f>IF(①収支予算書!AZ59="","",①収支予算書!AZ59)</f>
        <v/>
      </c>
      <c r="BA59" s="400" t="str">
        <f>IF(①収支予算書!BA59="","",①収支予算書!BA59)</f>
        <v/>
      </c>
      <c r="BB59" s="405" t="str">
        <f>IF(①収支予算書!BB59="","",①収支予算書!BB59)</f>
        <v/>
      </c>
      <c r="BD59" s="422"/>
    </row>
    <row r="60" spans="1:70" s="80" customFormat="1" ht="17.7" customHeight="1" thickBot="1">
      <c r="A60" s="672" t="s">
        <v>247</v>
      </c>
      <c r="B60" s="673"/>
      <c r="C60" s="674"/>
      <c r="D60" s="621">
        <f>IF(①収支予算書!D60="","",①収支予算書!D60)</f>
        <v>0</v>
      </c>
      <c r="E60" s="622"/>
      <c r="F60" s="623"/>
      <c r="G60" s="1054" t="str">
        <f>IF(①収支予算書!G60="","",①収支予算書!G60)</f>
        <v/>
      </c>
      <c r="H60" s="1055"/>
      <c r="I60" s="1055"/>
      <c r="J60" s="1056"/>
      <c r="K60" s="1057" t="str">
        <f>IF(①収支予算書!K60="","",①収支予算書!K60)</f>
        <v/>
      </c>
      <c r="L60" s="1058"/>
      <c r="M60" s="1059" t="str">
        <f>IF(①収支予算書!M60="","",①収支予算書!M60)</f>
        <v/>
      </c>
      <c r="N60" s="1059"/>
      <c r="O60" s="1059"/>
      <c r="P60" s="1059"/>
      <c r="Q60" s="1057" t="str">
        <f>IF(①収支予算書!Q60="","",①収支予算書!Q60)</f>
        <v/>
      </c>
      <c r="R60" s="1058"/>
      <c r="S60" s="1059" t="str">
        <f>IF(①収支予算書!S60="","",①収支予算書!S60)</f>
        <v/>
      </c>
      <c r="T60" s="1059"/>
      <c r="U60" s="1059"/>
      <c r="V60" s="1059"/>
      <c r="W60" s="1057" t="str">
        <f>IF(①収支予算書!W60="","",①収支予算書!W60)</f>
        <v/>
      </c>
      <c r="X60" s="1058"/>
      <c r="Y60" s="1051" t="str">
        <f>IF(①収支予算書!Y60="","",①収支予算書!Y60)</f>
        <v/>
      </c>
      <c r="Z60" s="1051"/>
      <c r="AA60" s="1051"/>
      <c r="AB60" s="1051"/>
      <c r="AC60" s="1052" t="str">
        <f>IF(①収支予算書!AC60="","",①収支予算書!AC60)</f>
        <v/>
      </c>
      <c r="AD60" s="1053"/>
      <c r="AF60" s="695" t="str">
        <f>IF('①収支予算書（A4縦2頁印刷用）'!AF52="","",'①収支予算書（A4縦2頁印刷用）'!AF52)</f>
        <v/>
      </c>
      <c r="AG60" s="696"/>
      <c r="AH60" s="232">
        <f>IF(①収支予算書!AH60="","",①収支予算書!AH60)</f>
        <v>0</v>
      </c>
      <c r="AI60" s="399" t="str">
        <f>IF(①収支予算書!AI60="","",①収支予算書!AI60)</f>
        <v/>
      </c>
      <c r="AJ60" s="399" t="str">
        <f>IF(①収支予算書!AJ60="","",①収支予算書!AJ60)</f>
        <v/>
      </c>
      <c r="AK60" s="399" t="str">
        <f>IF(①収支予算書!AK60="","",①収支予算書!AK60)</f>
        <v/>
      </c>
      <c r="AL60" s="399" t="str">
        <f>IF(①収支予算書!AL60="","",①収支予算書!AL60)</f>
        <v/>
      </c>
      <c r="AM60" s="399" t="str">
        <f>IF(①収支予算書!AM60="","",①収支予算書!AM60)</f>
        <v/>
      </c>
      <c r="AN60" s="399" t="str">
        <f>IF(①収支予算書!AN60="","",①収支予算書!AN60)</f>
        <v/>
      </c>
      <c r="AO60" s="399" t="str">
        <f>IF(①収支予算書!AO60="","",①収支予算書!AO60)</f>
        <v/>
      </c>
      <c r="AP60" s="427" t="str">
        <f>IF(①収支予算書!AP60="","",①収支予算書!AP60)</f>
        <v/>
      </c>
      <c r="AQ60" s="400" t="str">
        <f>IF(①収支予算書!AQ60="","",①収支予算書!AQ60)</f>
        <v/>
      </c>
      <c r="AR60" s="400" t="str">
        <f>IF(①収支予算書!AR60="","",①収支予算書!AR60)</f>
        <v/>
      </c>
      <c r="AS60" s="400" t="str">
        <f>IF(①収支予算書!AS60="","",①収支予算書!AS60)</f>
        <v/>
      </c>
      <c r="AT60" s="400" t="str">
        <f>IF(①収支予算書!AT60="","",①収支予算書!AT60)</f>
        <v/>
      </c>
      <c r="AU60" s="427" t="str">
        <f>IF(①収支予算書!AU60="","",①収支予算書!AU60)</f>
        <v/>
      </c>
      <c r="AV60" s="232">
        <f>IF(①収支予算書!AV60="","",①収支予算書!AV60)</f>
        <v>0</v>
      </c>
      <c r="AW60" s="406" t="str">
        <f>IF(①収支予算書!AW60="","",①収支予算書!AW60)</f>
        <v/>
      </c>
      <c r="AX60" s="234">
        <f>IF(①収支予算書!AX60="","",①収支予算書!AX60)</f>
        <v>0</v>
      </c>
      <c r="AY60" s="401" t="str">
        <f>IF(①収支予算書!AY60="","",①収支予算書!AY60)</f>
        <v/>
      </c>
      <c r="AZ60" s="401" t="str">
        <f>IF(①収支予算書!AZ60="","",①収支予算書!AZ60)</f>
        <v/>
      </c>
      <c r="BA60" s="401" t="str">
        <f>IF(①収支予算書!BA60="","",①収支予算書!BA60)</f>
        <v/>
      </c>
      <c r="BB60" s="406" t="str">
        <f>IF(①収支予算書!BB60="","",①収支予算書!BB60)</f>
        <v/>
      </c>
      <c r="BD60" s="422"/>
      <c r="BF60" s="81"/>
      <c r="BG60" s="81"/>
      <c r="BH60" s="81"/>
    </row>
    <row r="61" spans="1:70" s="80" customFormat="1" ht="17.7" customHeight="1" thickBot="1">
      <c r="A61" s="672" t="s">
        <v>248</v>
      </c>
      <c r="B61" s="673"/>
      <c r="C61" s="674"/>
      <c r="D61" s="621">
        <f>IF(①収支予算書!D61="","",①収支予算書!D61)</f>
        <v>0</v>
      </c>
      <c r="E61" s="622"/>
      <c r="F61" s="623"/>
      <c r="G61" s="1054" t="str">
        <f>IF(①収支予算書!G61="","",①収支予算書!G61)</f>
        <v/>
      </c>
      <c r="H61" s="1055"/>
      <c r="I61" s="1055"/>
      <c r="J61" s="1056"/>
      <c r="K61" s="1057" t="str">
        <f>IF(①収支予算書!K61="","",①収支予算書!K61)</f>
        <v/>
      </c>
      <c r="L61" s="1058"/>
      <c r="M61" s="1059" t="str">
        <f>IF(①収支予算書!M61="","",①収支予算書!M61)</f>
        <v/>
      </c>
      <c r="N61" s="1059"/>
      <c r="O61" s="1059"/>
      <c r="P61" s="1059"/>
      <c r="Q61" s="1057" t="str">
        <f>IF(①収支予算書!Q61="","",①収支予算書!Q61)</f>
        <v/>
      </c>
      <c r="R61" s="1058"/>
      <c r="S61" s="1059" t="str">
        <f>IF(①収支予算書!S61="","",①収支予算書!S61)</f>
        <v/>
      </c>
      <c r="T61" s="1059"/>
      <c r="U61" s="1059"/>
      <c r="V61" s="1059"/>
      <c r="W61" s="1057" t="str">
        <f>IF(①収支予算書!W61="","",①収支予算書!W61)</f>
        <v/>
      </c>
      <c r="X61" s="1058"/>
      <c r="Y61" s="1051" t="str">
        <f>IF(①収支予算書!Y61="","",①収支予算書!Y61)</f>
        <v/>
      </c>
      <c r="Z61" s="1051"/>
      <c r="AA61" s="1051"/>
      <c r="AB61" s="1051"/>
      <c r="AC61" s="1052" t="str">
        <f>IF(①収支予算書!AC61="","",①収支予算書!AC61)</f>
        <v/>
      </c>
      <c r="AD61" s="1053"/>
      <c r="AF61" s="695" t="str">
        <f>IF('①収支予算書（A4縦2頁印刷用）'!AF53="","",'①収支予算書（A4縦2頁印刷用）'!AF53)</f>
        <v/>
      </c>
      <c r="AG61" s="696"/>
      <c r="AH61" s="232">
        <f>IF(①収支予算書!AH61="","",①収支予算書!AH61)</f>
        <v>0</v>
      </c>
      <c r="AI61" s="399" t="str">
        <f>IF(①収支予算書!AI61="","",①収支予算書!AI61)</f>
        <v/>
      </c>
      <c r="AJ61" s="399" t="str">
        <f>IF(①収支予算書!AJ61="","",①収支予算書!AJ61)</f>
        <v/>
      </c>
      <c r="AK61" s="399" t="str">
        <f>IF(①収支予算書!AK61="","",①収支予算書!AK61)</f>
        <v/>
      </c>
      <c r="AL61" s="399" t="str">
        <f>IF(①収支予算書!AL61="","",①収支予算書!AL61)</f>
        <v/>
      </c>
      <c r="AM61" s="399" t="str">
        <f>IF(①収支予算書!AM61="","",①収支予算書!AM61)</f>
        <v/>
      </c>
      <c r="AN61" s="399" t="str">
        <f>IF(①収支予算書!AN61="","",①収支予算書!AN61)</f>
        <v/>
      </c>
      <c r="AO61" s="399" t="str">
        <f>IF(①収支予算書!AO61="","",①収支予算書!AO61)</f>
        <v/>
      </c>
      <c r="AP61" s="427" t="str">
        <f>IF(①収支予算書!AP61="","",①収支予算書!AP61)</f>
        <v/>
      </c>
      <c r="AQ61" s="400" t="str">
        <f>IF(①収支予算書!AQ61="","",①収支予算書!AQ61)</f>
        <v/>
      </c>
      <c r="AR61" s="400" t="str">
        <f>IF(①収支予算書!AR61="","",①収支予算書!AR61)</f>
        <v/>
      </c>
      <c r="AS61" s="400" t="str">
        <f>IF(①収支予算書!AS61="","",①収支予算書!AS61)</f>
        <v/>
      </c>
      <c r="AT61" s="400" t="str">
        <f>IF(①収支予算書!AT61="","",①収支予算書!AT61)</f>
        <v/>
      </c>
      <c r="AU61" s="427" t="str">
        <f>IF(①収支予算書!AU61="","",①収支予算書!AU61)</f>
        <v/>
      </c>
      <c r="AV61" s="232">
        <f>IF(①収支予算書!AV61="","",①収支予算書!AV61)</f>
        <v>0</v>
      </c>
      <c r="AW61" s="406" t="str">
        <f>IF(①収支予算書!AW61="","",①収支予算書!AW61)</f>
        <v/>
      </c>
      <c r="AX61" s="234">
        <f>IF(①収支予算書!AX61="","",①収支予算書!AX61)</f>
        <v>0</v>
      </c>
      <c r="AY61" s="401" t="str">
        <f>IF(①収支予算書!AY61="","",①収支予算書!AY61)</f>
        <v/>
      </c>
      <c r="AZ61" s="401" t="str">
        <f>IF(①収支予算書!AZ61="","",①収支予算書!AZ61)</f>
        <v/>
      </c>
      <c r="BA61" s="401" t="str">
        <f>IF(①収支予算書!BA61="","",①収支予算書!BA61)</f>
        <v/>
      </c>
      <c r="BB61" s="406" t="str">
        <f>IF(①収支予算書!BB61="","",①収支予算書!BB61)</f>
        <v/>
      </c>
      <c r="BC61" s="328" t="s">
        <v>487</v>
      </c>
      <c r="BD61" s="422"/>
    </row>
    <row r="62" spans="1:70" s="80" customFormat="1" ht="17.7" customHeight="1" thickBot="1">
      <c r="A62" s="672" t="s">
        <v>249</v>
      </c>
      <c r="B62" s="673"/>
      <c r="C62" s="674"/>
      <c r="D62" s="621">
        <f>IF(①収支予算書!D62="","",①収支予算書!D62)</f>
        <v>0</v>
      </c>
      <c r="E62" s="622"/>
      <c r="F62" s="623"/>
      <c r="G62" s="1054" t="str">
        <f>IF(①収支予算書!G62="","",①収支予算書!G62)</f>
        <v/>
      </c>
      <c r="H62" s="1055"/>
      <c r="I62" s="1055"/>
      <c r="J62" s="1056"/>
      <c r="K62" s="1057" t="str">
        <f>IF(①収支予算書!K62="","",①収支予算書!K62)</f>
        <v/>
      </c>
      <c r="L62" s="1058"/>
      <c r="M62" s="1059" t="str">
        <f>IF(①収支予算書!M62="","",①収支予算書!M62)</f>
        <v/>
      </c>
      <c r="N62" s="1059"/>
      <c r="O62" s="1059"/>
      <c r="P62" s="1059"/>
      <c r="Q62" s="1057" t="str">
        <f>IF(①収支予算書!Q62="","",①収支予算書!Q62)</f>
        <v/>
      </c>
      <c r="R62" s="1058"/>
      <c r="S62" s="1059" t="str">
        <f>IF(①収支予算書!S62="","",①収支予算書!S62)</f>
        <v/>
      </c>
      <c r="T62" s="1059"/>
      <c r="U62" s="1059"/>
      <c r="V62" s="1059"/>
      <c r="W62" s="1057" t="str">
        <f>IF(①収支予算書!W62="","",①収支予算書!W62)</f>
        <v/>
      </c>
      <c r="X62" s="1058"/>
      <c r="Y62" s="1051" t="str">
        <f>IF(①収支予算書!Y62="","",①収支予算書!Y62)</f>
        <v/>
      </c>
      <c r="Z62" s="1051"/>
      <c r="AA62" s="1051"/>
      <c r="AB62" s="1051"/>
      <c r="AC62" s="1052" t="str">
        <f>IF(①収支予算書!AC62="","",①収支予算書!AC62)</f>
        <v/>
      </c>
      <c r="AD62" s="1053"/>
      <c r="AF62" s="695" t="str">
        <f>IF('①収支予算書（A4縦2頁印刷用）'!AF54="","",'①収支予算書（A4縦2頁印刷用）'!AF54)</f>
        <v/>
      </c>
      <c r="AG62" s="696"/>
      <c r="AH62" s="232">
        <f>IF(①収支予算書!AH62="","",①収支予算書!AH62)</f>
        <v>0</v>
      </c>
      <c r="AI62" s="399" t="str">
        <f>IF(①収支予算書!AI62="","",①収支予算書!AI62)</f>
        <v/>
      </c>
      <c r="AJ62" s="399" t="str">
        <f>IF(①収支予算書!AJ62="","",①収支予算書!AJ62)</f>
        <v/>
      </c>
      <c r="AK62" s="399" t="str">
        <f>IF(①収支予算書!AK62="","",①収支予算書!AK62)</f>
        <v/>
      </c>
      <c r="AL62" s="399" t="str">
        <f>IF(①収支予算書!AL62="","",①収支予算書!AL62)</f>
        <v/>
      </c>
      <c r="AM62" s="399" t="str">
        <f>IF(①収支予算書!AM62="","",①収支予算書!AM62)</f>
        <v/>
      </c>
      <c r="AN62" s="399" t="str">
        <f>IF(①収支予算書!AN62="","",①収支予算書!AN62)</f>
        <v/>
      </c>
      <c r="AO62" s="399" t="str">
        <f>IF(①収支予算書!AO62="","",①収支予算書!AO62)</f>
        <v/>
      </c>
      <c r="AP62" s="427" t="str">
        <f>IF(①収支予算書!AP62="","",①収支予算書!AP62)</f>
        <v/>
      </c>
      <c r="AQ62" s="400" t="str">
        <f>IF(①収支予算書!AQ62="","",①収支予算書!AQ62)</f>
        <v/>
      </c>
      <c r="AR62" s="400" t="str">
        <f>IF(①収支予算書!AR62="","",①収支予算書!AR62)</f>
        <v/>
      </c>
      <c r="AS62" s="400" t="str">
        <f>IF(①収支予算書!AS62="","",①収支予算書!AS62)</f>
        <v/>
      </c>
      <c r="AT62" s="400" t="str">
        <f>IF(①収支予算書!AT62="","",①収支予算書!AT62)</f>
        <v/>
      </c>
      <c r="AU62" s="427" t="str">
        <f>IF(①収支予算書!AU62="","",①収支予算書!AU62)</f>
        <v/>
      </c>
      <c r="AV62" s="232">
        <f>IF(①収支予算書!AV62="","",①収支予算書!AV62)</f>
        <v>0</v>
      </c>
      <c r="AW62" s="406" t="str">
        <f>IF(①収支予算書!AW62="","",①収支予算書!AW62)</f>
        <v/>
      </c>
      <c r="AX62" s="234">
        <f>IF(①収支予算書!AX62="","",①収支予算書!AX62)</f>
        <v>0</v>
      </c>
      <c r="AY62" s="401" t="str">
        <f>IF(①収支予算書!AY62="","",①収支予算書!AY62)</f>
        <v/>
      </c>
      <c r="AZ62" s="401" t="str">
        <f>IF(①収支予算書!AZ62="","",①収支予算書!AZ62)</f>
        <v/>
      </c>
      <c r="BA62" s="401" t="str">
        <f>IF(①収支予算書!BA62="","",①収支予算書!BA62)</f>
        <v/>
      </c>
      <c r="BB62" s="406" t="str">
        <f>IF(①収支予算書!BB62="","",①収支予算書!BB62)</f>
        <v/>
      </c>
      <c r="BD62" s="422"/>
      <c r="BE62" s="81"/>
    </row>
    <row r="63" spans="1:70" s="80" customFormat="1" ht="17.7" customHeight="1" thickBot="1">
      <c r="A63" s="689" t="s">
        <v>250</v>
      </c>
      <c r="B63" s="690"/>
      <c r="C63" s="691"/>
      <c r="D63" s="621">
        <f>IF(①収支予算書!D63="","",①収支予算書!D63)</f>
        <v>0</v>
      </c>
      <c r="E63" s="622"/>
      <c r="F63" s="623"/>
      <c r="G63" s="1054" t="str">
        <f>IF(①収支予算書!G63="","",①収支予算書!G63)</f>
        <v/>
      </c>
      <c r="H63" s="1055"/>
      <c r="I63" s="1055"/>
      <c r="J63" s="1056"/>
      <c r="K63" s="1057" t="str">
        <f>IF(①収支予算書!K63="","",①収支予算書!K63)</f>
        <v/>
      </c>
      <c r="L63" s="1058"/>
      <c r="M63" s="1059" t="str">
        <f>IF(①収支予算書!M63="","",①収支予算書!M63)</f>
        <v/>
      </c>
      <c r="N63" s="1059"/>
      <c r="O63" s="1059"/>
      <c r="P63" s="1059"/>
      <c r="Q63" s="1057" t="str">
        <f>IF(①収支予算書!Q63="","",①収支予算書!Q63)</f>
        <v/>
      </c>
      <c r="R63" s="1058"/>
      <c r="S63" s="1059" t="str">
        <f>IF(①収支予算書!S63="","",①収支予算書!S63)</f>
        <v/>
      </c>
      <c r="T63" s="1059"/>
      <c r="U63" s="1059"/>
      <c r="V63" s="1059"/>
      <c r="W63" s="1057" t="str">
        <f>IF(①収支予算書!W63="","",①収支予算書!W63)</f>
        <v/>
      </c>
      <c r="X63" s="1058"/>
      <c r="Y63" s="1051" t="str">
        <f>IF(①収支予算書!Y63="","",①収支予算書!Y63)</f>
        <v/>
      </c>
      <c r="Z63" s="1051"/>
      <c r="AA63" s="1051"/>
      <c r="AB63" s="1051"/>
      <c r="AC63" s="1052" t="str">
        <f>IF(①収支予算書!AC63="","",①収支予算書!AC63)</f>
        <v/>
      </c>
      <c r="AD63" s="1053"/>
      <c r="AF63" s="759" t="str">
        <f>IF('①収支予算書（A4縦2頁印刷用）'!AF55="","",'①収支予算書（A4縦2頁印刷用）'!AF55)</f>
        <v/>
      </c>
      <c r="AG63" s="760"/>
      <c r="AH63" s="235">
        <f>IF(①収支予算書!AH63="","",①収支予算書!AH63)</f>
        <v>0</v>
      </c>
      <c r="AI63" s="407" t="str">
        <f>IF(①収支予算書!AI63="","",①収支予算書!AI63)</f>
        <v/>
      </c>
      <c r="AJ63" s="407" t="str">
        <f>IF(①収支予算書!AJ63="","",①収支予算書!AJ63)</f>
        <v/>
      </c>
      <c r="AK63" s="407" t="str">
        <f>IF(①収支予算書!AK63="","",①収支予算書!AK63)</f>
        <v/>
      </c>
      <c r="AL63" s="407" t="str">
        <f>IF(①収支予算書!AL63="","",①収支予算書!AL63)</f>
        <v/>
      </c>
      <c r="AM63" s="407" t="str">
        <f>IF(①収支予算書!AM63="","",①収支予算書!AM63)</f>
        <v/>
      </c>
      <c r="AN63" s="407" t="str">
        <f>IF(①収支予算書!AN63="","",①収支予算書!AN63)</f>
        <v/>
      </c>
      <c r="AO63" s="407" t="str">
        <f>IF(①収支予算書!AO63="","",①収支予算書!AO63)</f>
        <v/>
      </c>
      <c r="AP63" s="428" t="str">
        <f>IF(①収支予算書!AP63="","",①収支予算書!AP63)</f>
        <v/>
      </c>
      <c r="AQ63" s="403" t="str">
        <f>IF(①収支予算書!AQ63="","",①収支予算書!AQ63)</f>
        <v/>
      </c>
      <c r="AR63" s="403" t="str">
        <f>IF(①収支予算書!AR63="","",①収支予算書!AR63)</f>
        <v/>
      </c>
      <c r="AS63" s="403" t="str">
        <f>IF(①収支予算書!AS63="","",①収支予算書!AS63)</f>
        <v/>
      </c>
      <c r="AT63" s="403" t="str">
        <f>IF(①収支予算書!AT63="","",①収支予算書!AT63)</f>
        <v/>
      </c>
      <c r="AU63" s="428" t="str">
        <f>IF(①収支予算書!AU63="","",①収支予算書!AU63)</f>
        <v/>
      </c>
      <c r="AV63" s="235">
        <f>IF(①収支予算書!AV63="","",①収支予算書!AV63)</f>
        <v>0</v>
      </c>
      <c r="AW63" s="408" t="str">
        <f>IF(①収支予算書!AW63="","",①収支予算書!AW63)</f>
        <v/>
      </c>
      <c r="AX63" s="235">
        <f>IF(①収支予算書!AX63="","",①収支予算書!AX63)</f>
        <v>0</v>
      </c>
      <c r="AY63" s="403" t="str">
        <f>IF(①収支予算書!AY63="","",①収支予算書!AY63)</f>
        <v/>
      </c>
      <c r="AZ63" s="403" t="str">
        <f>IF(①収支予算書!AZ63="","",①収支予算書!AZ63)</f>
        <v/>
      </c>
      <c r="BA63" s="403" t="str">
        <f>IF(①収支予算書!BA63="","",①収支予算書!BA63)</f>
        <v/>
      </c>
      <c r="BB63" s="408" t="str">
        <f>IF(①収支予算書!BB63="","",①収支予算書!BB63)</f>
        <v/>
      </c>
      <c r="BD63" s="422"/>
    </row>
    <row r="64" spans="1:70" s="80" customFormat="1" ht="17.399999999999999" customHeight="1">
      <c r="A64" s="675" t="s">
        <v>251</v>
      </c>
      <c r="B64" s="676"/>
      <c r="C64" s="677"/>
      <c r="D64" s="624">
        <f>IF(①収支予算書!D64="","",①収支予算書!D64)</f>
        <v>0</v>
      </c>
      <c r="E64" s="625"/>
      <c r="F64" s="626"/>
      <c r="G64" s="1060" t="str">
        <f>IF(①収支予算書!G64="","",①収支予算書!G64)</f>
        <v/>
      </c>
      <c r="H64" s="1061"/>
      <c r="I64" s="1061"/>
      <c r="J64" s="1062"/>
      <c r="K64" s="1063">
        <f>IF(①収支予算書!K64="","",①収支予算書!K64)</f>
        <v>0</v>
      </c>
      <c r="L64" s="1064"/>
      <c r="M64" s="1065" t="str">
        <f>IF(①収支予算書!M64="","",①収支予算書!M64)</f>
        <v/>
      </c>
      <c r="N64" s="1065"/>
      <c r="O64" s="1065"/>
      <c r="P64" s="1065"/>
      <c r="Q64" s="1063">
        <f>IF(①収支予算書!Q64="","",①収支予算書!Q64)</f>
        <v>0</v>
      </c>
      <c r="R64" s="1064"/>
      <c r="S64" s="1065" t="str">
        <f>IF(①収支予算書!S64="","",①収支予算書!S64)</f>
        <v/>
      </c>
      <c r="T64" s="1065"/>
      <c r="U64" s="1065"/>
      <c r="V64" s="1065"/>
      <c r="W64" s="1063">
        <f>IF(①収支予算書!W64="","",①収支予算書!W64)</f>
        <v>0</v>
      </c>
      <c r="X64" s="1064"/>
      <c r="Y64" s="1066" t="str">
        <f>IF(①収支予算書!Y64="","",①収支予算書!Y64)</f>
        <v/>
      </c>
      <c r="Z64" s="1066"/>
      <c r="AA64" s="1066"/>
      <c r="AB64" s="1066"/>
      <c r="AC64" s="1045" t="str">
        <f>IF(①収支予算書!AC64="","",①収支予算書!AC64)</f>
        <v/>
      </c>
      <c r="AD64" s="1046"/>
      <c r="AF64" s="98"/>
      <c r="AG64" s="191" t="s">
        <v>316</v>
      </c>
      <c r="AH64" s="229">
        <f>SUM(AH59:AH63)</f>
        <v>0</v>
      </c>
      <c r="AI64" s="122"/>
      <c r="AJ64" s="196"/>
      <c r="AK64" s="122"/>
      <c r="AL64" s="122"/>
      <c r="AM64" s="122"/>
      <c r="AN64" s="122"/>
      <c r="AO64" s="122"/>
      <c r="AP64" s="409"/>
      <c r="AR64" s="122"/>
      <c r="AU64" s="191" t="s">
        <v>316</v>
      </c>
      <c r="AV64" s="229">
        <f>SUM(AV59:AV63)</f>
        <v>0</v>
      </c>
      <c r="AW64" s="191" t="s">
        <v>316</v>
      </c>
      <c r="AX64" s="229">
        <f>SUM(AX59:AX63)</f>
        <v>0</v>
      </c>
      <c r="AY64" s="196"/>
      <c r="BA64" s="122"/>
      <c r="BB64" s="409"/>
      <c r="BC64" s="121"/>
      <c r="BD64" s="121"/>
    </row>
    <row r="65" spans="1:98" s="80" customFormat="1" ht="17.399999999999999" customHeight="1">
      <c r="A65" s="95"/>
      <c r="B65" s="96"/>
      <c r="C65" s="97"/>
      <c r="D65" s="163"/>
      <c r="E65" s="253"/>
      <c r="F65" s="253"/>
      <c r="G65" s="601" t="str">
        <f>IF(①収支予算書!G65="","",①収支予算書!G65)</f>
        <v/>
      </c>
      <c r="H65" s="602"/>
      <c r="I65" s="602"/>
      <c r="J65" s="603"/>
      <c r="K65" s="490">
        <f>IF(①収支予算書!K65="","",①収支予算書!K65)</f>
        <v>0</v>
      </c>
      <c r="L65" s="506"/>
      <c r="M65" s="1047" t="str">
        <f>IF(①収支予算書!M65="","",①収支予算書!M65)</f>
        <v/>
      </c>
      <c r="N65" s="1047"/>
      <c r="O65" s="1047"/>
      <c r="P65" s="1047"/>
      <c r="Q65" s="490">
        <f>IF(①収支予算書!Q65="","",①収支予算書!Q65)</f>
        <v>0</v>
      </c>
      <c r="R65" s="506"/>
      <c r="S65" s="1047" t="str">
        <f>IF(①収支予算書!S65="","",①収支予算書!S65)</f>
        <v/>
      </c>
      <c r="T65" s="1047"/>
      <c r="U65" s="1047"/>
      <c r="V65" s="1047"/>
      <c r="W65" s="490">
        <f>IF(①収支予算書!W65="","",①収支予算書!W65)</f>
        <v>0</v>
      </c>
      <c r="X65" s="506"/>
      <c r="Y65" s="1048" t="str">
        <f>IF(①収支予算書!Y65="","",①収支予算書!Y65)</f>
        <v/>
      </c>
      <c r="Z65" s="1048"/>
      <c r="AA65" s="1048"/>
      <c r="AB65" s="1048"/>
      <c r="AC65" s="1049" t="str">
        <f>IF(①収支予算書!AC65="","",①収支予算書!AC65)</f>
        <v/>
      </c>
      <c r="AD65" s="1050"/>
      <c r="AF65" s="686" t="s">
        <v>362</v>
      </c>
      <c r="AG65" s="686"/>
      <c r="AH65" s="341">
        <f>AH56+AL56+AW56+AH64+AV64+AX64</f>
        <v>0</v>
      </c>
      <c r="AJ65" s="328"/>
      <c r="AQ65" s="81"/>
      <c r="AR65" s="81"/>
      <c r="AS65" s="81"/>
      <c r="AT65" s="81"/>
      <c r="AU65" s="449"/>
      <c r="AV65" s="81"/>
      <c r="AW65" s="81"/>
      <c r="AX65" s="81"/>
      <c r="AY65" s="81"/>
      <c r="AZ65" s="81"/>
      <c r="BA65" s="81"/>
      <c r="BB65" s="449"/>
      <c r="BC65" s="81"/>
      <c r="BD65" s="81"/>
    </row>
    <row r="66" spans="1:98" ht="17.399999999999999" customHeight="1" thickBot="1">
      <c r="A66" s="95"/>
      <c r="B66" s="96"/>
      <c r="C66" s="97"/>
      <c r="D66" s="163"/>
      <c r="E66" s="253"/>
      <c r="F66" s="253"/>
      <c r="G66" s="601" t="str">
        <f>IF(①収支予算書!G66="","",①収支予算書!G66)</f>
        <v/>
      </c>
      <c r="H66" s="602"/>
      <c r="I66" s="602"/>
      <c r="J66" s="603"/>
      <c r="K66" s="490">
        <f>IF(①収支予算書!K66="","",①収支予算書!K66)</f>
        <v>0</v>
      </c>
      <c r="L66" s="506"/>
      <c r="M66" s="1047" t="str">
        <f>IF(①収支予算書!M66="","",①収支予算書!M66)</f>
        <v/>
      </c>
      <c r="N66" s="1047"/>
      <c r="O66" s="1047"/>
      <c r="P66" s="1047"/>
      <c r="Q66" s="490">
        <f>IF(①収支予算書!Q66="","",①収支予算書!Q66)</f>
        <v>0</v>
      </c>
      <c r="R66" s="506"/>
      <c r="S66" s="1047" t="str">
        <f>IF(①収支予算書!S66="","",①収支予算書!S66)</f>
        <v/>
      </c>
      <c r="T66" s="1047"/>
      <c r="U66" s="1047"/>
      <c r="V66" s="1047"/>
      <c r="W66" s="490">
        <f>IF(①収支予算書!W66="","",①収支予算書!W66)</f>
        <v>0</v>
      </c>
      <c r="X66" s="506"/>
      <c r="Y66" s="1048" t="str">
        <f>IF(①収支予算書!Y66="","",①収支予算書!Y66)</f>
        <v/>
      </c>
      <c r="Z66" s="1048"/>
      <c r="AA66" s="1048"/>
      <c r="AB66" s="1048"/>
      <c r="AC66" s="1049" t="str">
        <f>IF(①収支予算書!AC66="","",①収支予算書!AC66)</f>
        <v/>
      </c>
      <c r="AD66" s="1050"/>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64"/>
      <c r="E67" s="254"/>
      <c r="F67" s="254"/>
      <c r="G67" s="1060" t="str">
        <f>IF(①収支予算書!G67="","",①収支予算書!G67)</f>
        <v/>
      </c>
      <c r="H67" s="1061"/>
      <c r="I67" s="1061"/>
      <c r="J67" s="1062"/>
      <c r="K67" s="1063">
        <f>IF(①収支予算書!K67="","",①収支予算書!K67)</f>
        <v>0</v>
      </c>
      <c r="L67" s="1064"/>
      <c r="M67" s="1065" t="str">
        <f>IF(①収支予算書!M67="","",①収支予算書!M67)</f>
        <v/>
      </c>
      <c r="N67" s="1065"/>
      <c r="O67" s="1065"/>
      <c r="P67" s="1065"/>
      <c r="Q67" s="1063">
        <f>IF(①収支予算書!Q67="","",①収支予算書!Q67)</f>
        <v>0</v>
      </c>
      <c r="R67" s="1064"/>
      <c r="S67" s="1065" t="str">
        <f>IF(①収支予算書!S67="","",①収支予算書!S67)</f>
        <v/>
      </c>
      <c r="T67" s="1065"/>
      <c r="U67" s="1065"/>
      <c r="V67" s="1065"/>
      <c r="W67" s="1063">
        <f>IF(①収支予算書!W67="","",①収支予算書!W67)</f>
        <v>0</v>
      </c>
      <c r="X67" s="1064"/>
      <c r="Y67" s="1066" t="str">
        <f>IF(①収支予算書!Y67="","",①収支予算書!Y67)</f>
        <v/>
      </c>
      <c r="Z67" s="1066"/>
      <c r="AA67" s="1066"/>
      <c r="AB67" s="1066"/>
      <c r="AC67" s="1045" t="str">
        <f>IF(①収支予算書!AC67="","",①収支予算書!AC67)</f>
        <v/>
      </c>
      <c r="AD67" s="1046"/>
      <c r="AE67" s="81"/>
      <c r="AF67" s="80" t="s">
        <v>333</v>
      </c>
      <c r="AG67" s="81"/>
      <c r="AH67" s="666" t="s">
        <v>359</v>
      </c>
      <c r="AI67" s="667"/>
      <c r="AJ67" s="667"/>
      <c r="AK67" s="667"/>
      <c r="AL67" s="668"/>
      <c r="AM67" s="666" t="s">
        <v>360</v>
      </c>
      <c r="AN67" s="667"/>
      <c r="AO67" s="668"/>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672" t="s">
        <v>252</v>
      </c>
      <c r="B68" s="673"/>
      <c r="C68" s="674"/>
      <c r="D68" s="621">
        <f>IF(①収支予算書!D68="","",①収支予算書!D68)</f>
        <v>0</v>
      </c>
      <c r="E68" s="622"/>
      <c r="F68" s="623"/>
      <c r="G68" s="1054" t="str">
        <f>IF(①収支予算書!G68="","",①収支予算書!G68)</f>
        <v/>
      </c>
      <c r="H68" s="1055"/>
      <c r="I68" s="1055"/>
      <c r="J68" s="1056"/>
      <c r="K68" s="1057" t="str">
        <f>IF(①収支予算書!K68="","",①収支予算書!K68)</f>
        <v/>
      </c>
      <c r="L68" s="1058"/>
      <c r="M68" s="1059" t="str">
        <f>IF(①収支予算書!M68="","",①収支予算書!M68)</f>
        <v/>
      </c>
      <c r="N68" s="1059"/>
      <c r="O68" s="1059"/>
      <c r="P68" s="1059"/>
      <c r="Q68" s="1057" t="str">
        <f>IF(①収支予算書!Q68="","",①収支予算書!Q68)</f>
        <v/>
      </c>
      <c r="R68" s="1058"/>
      <c r="S68" s="1059" t="str">
        <f>IF(①収支予算書!S68="","",①収支予算書!S68)</f>
        <v/>
      </c>
      <c r="T68" s="1059"/>
      <c r="U68" s="1059"/>
      <c r="V68" s="1059"/>
      <c r="W68" s="1057" t="str">
        <f>IF(①収支予算書!W68="","",①収支予算書!W68)</f>
        <v/>
      </c>
      <c r="X68" s="1058"/>
      <c r="Y68" s="1051" t="str">
        <f>IF(①収支予算書!Y68="","",①収支予算書!Y68)</f>
        <v/>
      </c>
      <c r="Z68" s="1051"/>
      <c r="AA68" s="1051"/>
      <c r="AB68" s="1051"/>
      <c r="AC68" s="1052" t="str">
        <f>IF(①収支予算書!AC68="","",①収支予算書!AC68)</f>
        <v/>
      </c>
      <c r="AD68" s="1053"/>
      <c r="AE68" s="5"/>
      <c r="AF68" s="649" t="s">
        <v>340</v>
      </c>
      <c r="AG68" s="650"/>
      <c r="AH68" s="320" t="s">
        <v>316</v>
      </c>
      <c r="AI68" s="314" t="s">
        <v>335</v>
      </c>
      <c r="AJ68" s="313" t="s">
        <v>334</v>
      </c>
      <c r="AK68" s="314" t="s">
        <v>326</v>
      </c>
      <c r="AL68" s="321" t="s">
        <v>336</v>
      </c>
      <c r="AM68" s="309" t="s">
        <v>316</v>
      </c>
      <c r="AN68" s="313" t="s">
        <v>335</v>
      </c>
      <c r="AO68" s="321" t="s">
        <v>322</v>
      </c>
      <c r="AP68" s="221"/>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Top="1" thickBot="1">
      <c r="A69" s="692" t="s">
        <v>0</v>
      </c>
      <c r="B69" s="693"/>
      <c r="C69" s="694"/>
      <c r="D69" s="621">
        <f>IF(①収支予算書!D69="","",①収支予算書!D69)</f>
        <v>0</v>
      </c>
      <c r="E69" s="622"/>
      <c r="F69" s="623"/>
      <c r="G69" s="342"/>
      <c r="H69" s="103"/>
      <c r="I69" s="103"/>
      <c r="J69" s="103"/>
      <c r="K69" s="103"/>
      <c r="L69" s="103"/>
      <c r="M69" s="103"/>
      <c r="N69" s="103"/>
      <c r="O69" s="103"/>
      <c r="P69" s="103"/>
      <c r="Q69" s="103"/>
      <c r="R69" s="103"/>
      <c r="S69" s="103"/>
      <c r="T69" s="103"/>
      <c r="U69" s="103"/>
      <c r="V69" s="103"/>
      <c r="W69" s="103"/>
      <c r="X69" s="103"/>
      <c r="Y69" s="104"/>
      <c r="Z69" s="89"/>
      <c r="AA69" s="89"/>
      <c r="AB69" s="89"/>
      <c r="AC69" s="89"/>
      <c r="AD69" s="89"/>
      <c r="AE69" s="5"/>
      <c r="AF69" s="687" t="str">
        <f>IF('①収支予算書（A4縦2頁印刷用）'!AF52="","",'①収支予算書（A4縦2頁印刷用）'!AF52)</f>
        <v/>
      </c>
      <c r="AG69" s="688"/>
      <c r="AH69" s="345">
        <f>IF(①収支予算書!AH69="","",①収支予算書!AH69)</f>
        <v>0</v>
      </c>
      <c r="AI69" s="360" t="str">
        <f>IF(①収支予算書!AI69="","",①収支予算書!AI69)</f>
        <v/>
      </c>
      <c r="AJ69" s="360" t="str">
        <f>IF(①収支予算書!AJ69="","",①収支予算書!AJ69)</f>
        <v/>
      </c>
      <c r="AK69" s="360" t="str">
        <f>IF(①収支予算書!AK69="","",①収支予算書!AK69)</f>
        <v/>
      </c>
      <c r="AL69" s="360" t="str">
        <f>IF(①収支予算書!AL69="","",①収支予算書!AL69)</f>
        <v/>
      </c>
      <c r="AM69" s="343">
        <f>IF(①収支予算書!AM69="","",①収支予算書!AM69)</f>
        <v>0</v>
      </c>
      <c r="AN69" s="367" t="str">
        <f>IF(①収支予算書!AN69="","",①収支予算書!AN69)</f>
        <v/>
      </c>
      <c r="AO69" s="370" t="str">
        <f>IF(①収支予算書!AO69="","",①収支予算書!AO69)</f>
        <v/>
      </c>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687" t="str">
        <f>IF('①収支予算書（A4縦2頁印刷用）'!AF53="","",'①収支予算書（A4縦2頁印刷用）'!AF53)</f>
        <v/>
      </c>
      <c r="AG70" s="688"/>
      <c r="AH70" s="243">
        <f>IF(①収支予算書!AH70="","",①収支予算書!AH70)</f>
        <v>0</v>
      </c>
      <c r="AI70" s="349" t="str">
        <f>IF(①収支予算書!AI70="","",①収支予算書!AI70)</f>
        <v/>
      </c>
      <c r="AJ70" s="349" t="str">
        <f>IF(①収支予算書!AJ70="","",①収支予算書!AJ70)</f>
        <v/>
      </c>
      <c r="AK70" s="349" t="str">
        <f>IF(①収支予算書!AK70="","",①収支予算書!AK70)</f>
        <v/>
      </c>
      <c r="AL70" s="349" t="str">
        <f>IF(①収支予算書!AL70="","",①収支予算書!AL70)</f>
        <v/>
      </c>
      <c r="AM70" s="232">
        <f>IF(①収支予算書!AM70="","",①収支予算書!AM70)</f>
        <v>0</v>
      </c>
      <c r="AN70" s="371" t="str">
        <f>IF(①収支予算書!AN70="","",①収支予算書!AN70)</f>
        <v/>
      </c>
      <c r="AO70" s="374" t="str">
        <f>IF(①収支予算書!AO70="","",①収支予算書!AO70)</f>
        <v/>
      </c>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692" t="s">
        <v>268</v>
      </c>
      <c r="B71" s="693"/>
      <c r="C71" s="694"/>
      <c r="D71" s="615">
        <f>IF(①収支予算書!D71="","",①収支予算書!D71)</f>
        <v>0</v>
      </c>
      <c r="E71" s="616"/>
      <c r="F71" s="617"/>
      <c r="G71" s="94"/>
      <c r="H71" s="255"/>
      <c r="I71" s="255"/>
      <c r="J71" s="92"/>
      <c r="K71" s="92"/>
      <c r="L71" s="92"/>
      <c r="M71" s="92"/>
      <c r="N71" s="92"/>
      <c r="O71" s="92"/>
      <c r="P71" s="92"/>
      <c r="Q71" s="92"/>
      <c r="R71" s="92"/>
      <c r="S71" s="92"/>
      <c r="T71" s="92"/>
      <c r="U71" s="92"/>
      <c r="V71" s="92"/>
      <c r="W71" s="92"/>
      <c r="X71" s="92"/>
      <c r="Y71" s="92"/>
      <c r="Z71" s="92"/>
      <c r="AA71" s="92"/>
      <c r="AB71" s="92"/>
      <c r="AC71" s="92"/>
      <c r="AD71" s="92"/>
      <c r="AF71" s="687" t="str">
        <f>IF('①収支予算書（A4縦2頁印刷用）'!AF54="","",'①収支予算書（A4縦2頁印刷用）'!AF54)</f>
        <v/>
      </c>
      <c r="AG71" s="688"/>
      <c r="AH71" s="243">
        <f>IF(①収支予算書!AH71="","",①収支予算書!AH71)</f>
        <v>0</v>
      </c>
      <c r="AI71" s="349" t="str">
        <f>IF(①収支予算書!AI71="","",①収支予算書!AI71)</f>
        <v/>
      </c>
      <c r="AJ71" s="349" t="str">
        <f>IF(①収支予算書!AJ71="","",①収支予算書!AJ71)</f>
        <v/>
      </c>
      <c r="AK71" s="349" t="str">
        <f>IF(①収支予算書!AK71="","",①収支予算書!AK71)</f>
        <v/>
      </c>
      <c r="AL71" s="349" t="str">
        <f>IF(①収支予算書!AL71="","",①収支予算書!AL71)</f>
        <v/>
      </c>
      <c r="AM71" s="232">
        <f>IF(①収支予算書!AM71="","",①収支予算書!AM71)</f>
        <v>0</v>
      </c>
      <c r="AN71" s="371" t="str">
        <f>IF(①収支予算書!AN71="","",①収支予算書!AN71)</f>
        <v/>
      </c>
      <c r="AO71" s="374" t="str">
        <f>IF(①収支予算書!AO71="","",①収支予算書!AO71)</f>
        <v/>
      </c>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759" t="str">
        <f>IF('①収支予算書（A4縦2頁印刷用）'!AF55="","",'①収支予算書（A4縦2頁印刷用）'!AF55)</f>
        <v/>
      </c>
      <c r="AG72" s="760"/>
      <c r="AH72" s="346">
        <f>IF(①収支予算書!AH72="","",①収支予算書!AH72)</f>
        <v>0</v>
      </c>
      <c r="AI72" s="373" t="str">
        <f>IF(①収支予算書!AI72="","",①収支予算書!AI72)</f>
        <v/>
      </c>
      <c r="AJ72" s="373" t="str">
        <f>IF(①収支予算書!AJ72="","",①収支予算書!AJ72)</f>
        <v/>
      </c>
      <c r="AK72" s="373" t="str">
        <f>IF(①収支予算書!AK72="","",①収支予算書!AK72)</f>
        <v/>
      </c>
      <c r="AL72" s="373" t="str">
        <f>IF(①収支予算書!AL72="","",①収支予算書!AL72)</f>
        <v/>
      </c>
      <c r="AM72" s="344">
        <f>IF(①収支予算書!AM72="","",①収支予算書!AM72)</f>
        <v>0</v>
      </c>
      <c r="AN72" s="372" t="str">
        <f>IF(①収支予算書!AN72="","",①収支予算書!AN72)</f>
        <v/>
      </c>
      <c r="AO72" s="375" t="str">
        <f>IF(①収支予算書!AO72="","",①収支予算書!AO72)</f>
        <v/>
      </c>
      <c r="AP72" s="80"/>
      <c r="AQ72" s="80"/>
      <c r="AR72" s="80"/>
      <c r="AS72" s="80"/>
      <c r="AT72" s="80"/>
      <c r="AU72" s="80"/>
      <c r="AV72" s="80"/>
      <c r="AW72" s="80"/>
      <c r="AX72" s="80"/>
      <c r="AY72" s="80"/>
      <c r="AZ72" s="80"/>
      <c r="BA72" s="80"/>
      <c r="BB72" s="80"/>
      <c r="BC72" s="80"/>
      <c r="BD72" s="80"/>
      <c r="BE72" s="80"/>
    </row>
    <row r="73" spans="1:98" ht="17.399999999999999" customHeight="1">
      <c r="AF73" s="195"/>
      <c r="AG73" s="191" t="s">
        <v>316</v>
      </c>
      <c r="AH73" s="340">
        <f>SUM(AH69:AH72)</f>
        <v>0</v>
      </c>
      <c r="AI73" s="327" t="s">
        <v>477</v>
      </c>
      <c r="AJ73" s="195"/>
      <c r="AK73" s="195"/>
      <c r="AL73" s="191" t="s">
        <v>316</v>
      </c>
      <c r="AM73" s="340">
        <f>SUM(AM69:AM72)</f>
        <v>0</v>
      </c>
      <c r="AN73" s="327" t="s">
        <v>477</v>
      </c>
      <c r="AO73" s="327" t="s">
        <v>477</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686" t="s">
        <v>363</v>
      </c>
      <c r="AG74" s="686"/>
      <c r="AH74" s="341">
        <f>AH73+AM73</f>
        <v>0</v>
      </c>
      <c r="AI74" s="329" t="s">
        <v>481</v>
      </c>
      <c r="AJ74" s="222"/>
      <c r="AK74" s="328" t="s">
        <v>479</v>
      </c>
      <c r="AL74" s="222"/>
      <c r="AM74" s="222"/>
      <c r="AN74" s="330" t="s">
        <v>478</v>
      </c>
      <c r="AO74" s="329" t="s">
        <v>480</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21"/>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21"/>
      <c r="AH77" s="82"/>
      <c r="AI77" s="80"/>
      <c r="AJ77" s="80"/>
      <c r="AK77" s="80"/>
      <c r="AL77" s="80"/>
      <c r="AM77" s="80"/>
      <c r="AN77" s="80"/>
      <c r="AO77" s="80"/>
      <c r="AP77" s="80"/>
      <c r="AQ77" s="80"/>
      <c r="AR77" s="80"/>
      <c r="AS77" s="80"/>
      <c r="AT77" s="80"/>
      <c r="AU77" s="80"/>
      <c r="AV77" s="221"/>
      <c r="AW77" s="221"/>
      <c r="AX77" s="221"/>
      <c r="AY77" s="221"/>
      <c r="AZ77" s="221"/>
      <c r="BA77" s="221"/>
      <c r="BB77" s="221"/>
      <c r="BC77" s="221"/>
      <c r="BD77" s="221"/>
    </row>
    <row r="78" spans="1:98">
      <c r="AT78" s="56"/>
      <c r="AU78" s="56"/>
    </row>
  </sheetData>
  <sheetProtection algorithmName="SHA-512" hashValue="kE7p+98NqdDsOWSYjlt+YB1dzCv1WUR+Eiamy/MubvMkboWo92xr3JbWfyzijz/5kxjIXI05VNmGWVtjDZuhvg==" saltValue="jT05/WTf4p6uDjEJmvIpVg==" spinCount="100000" sheet="1" objects="1" scenarios="1" selectLockedCells="1" selectUnlockedCells="1"/>
  <mergeCells count="478">
    <mergeCell ref="R5:U5"/>
    <mergeCell ref="V5:AD5"/>
    <mergeCell ref="AI5:AR5"/>
    <mergeCell ref="R6:U6"/>
    <mergeCell ref="V6:AD6"/>
    <mergeCell ref="AI6:AR6"/>
    <mergeCell ref="L1:Q2"/>
    <mergeCell ref="AI2:AR2"/>
    <mergeCell ref="AU2:AW2"/>
    <mergeCell ref="L3:Q3"/>
    <mergeCell ref="AI3:AR3"/>
    <mergeCell ref="AT3:AT4"/>
    <mergeCell ref="AU3:AW4"/>
    <mergeCell ref="AI4:AR4"/>
    <mergeCell ref="R7:U7"/>
    <mergeCell ref="V7:AD7"/>
    <mergeCell ref="AI7:AR7"/>
    <mergeCell ref="A8:C9"/>
    <mergeCell ref="D8:F9"/>
    <mergeCell ref="R8:U8"/>
    <mergeCell ref="V8:AD8"/>
    <mergeCell ref="AI8:AR8"/>
    <mergeCell ref="AI9:AR9"/>
    <mergeCell ref="A12:B12"/>
    <mergeCell ref="AI12:AR12"/>
    <mergeCell ref="A13:B13"/>
    <mergeCell ref="C13:AD13"/>
    <mergeCell ref="AI13:AR13"/>
    <mergeCell ref="A14:B14"/>
    <mergeCell ref="C14:AD14"/>
    <mergeCell ref="AI14:AR14"/>
    <mergeCell ref="A10:C10"/>
    <mergeCell ref="D10:AD10"/>
    <mergeCell ref="AI10:AR10"/>
    <mergeCell ref="A11:C11"/>
    <mergeCell ref="D11:I11"/>
    <mergeCell ref="J11:AD11"/>
    <mergeCell ref="AI11:AR11"/>
    <mergeCell ref="A17:B17"/>
    <mergeCell ref="C17:AD17"/>
    <mergeCell ref="AI17:AR17"/>
    <mergeCell ref="A18:B18"/>
    <mergeCell ref="C18:AD18"/>
    <mergeCell ref="AI18:AR18"/>
    <mergeCell ref="A15:B15"/>
    <mergeCell ref="T15:U15"/>
    <mergeCell ref="AI15:AR15"/>
    <mergeCell ref="A16:B16"/>
    <mergeCell ref="C16:AD16"/>
    <mergeCell ref="AI16:AR16"/>
    <mergeCell ref="A22:C22"/>
    <mergeCell ref="D22:F22"/>
    <mergeCell ref="G22:AD22"/>
    <mergeCell ref="AI22:AR22"/>
    <mergeCell ref="A23:C23"/>
    <mergeCell ref="D23:F23"/>
    <mergeCell ref="G23:AD23"/>
    <mergeCell ref="AI23:AR23"/>
    <mergeCell ref="A19:B19"/>
    <mergeCell ref="C19:AD19"/>
    <mergeCell ref="AI19:AR19"/>
    <mergeCell ref="AI20:AR20"/>
    <mergeCell ref="G21:AD21"/>
    <mergeCell ref="AI21:AR21"/>
    <mergeCell ref="AI26:AR26"/>
    <mergeCell ref="A27:C27"/>
    <mergeCell ref="D27:F27"/>
    <mergeCell ref="G27:AD27"/>
    <mergeCell ref="A24:C24"/>
    <mergeCell ref="D24:F24"/>
    <mergeCell ref="G24:AD24"/>
    <mergeCell ref="AI24:AR24"/>
    <mergeCell ref="A25:C25"/>
    <mergeCell ref="D25:F25"/>
    <mergeCell ref="G25:AD25"/>
    <mergeCell ref="A28:C28"/>
    <mergeCell ref="D28:F28"/>
    <mergeCell ref="G28:I28"/>
    <mergeCell ref="J28:K28"/>
    <mergeCell ref="L28:O28"/>
    <mergeCell ref="P28:Q28"/>
    <mergeCell ref="A26:C26"/>
    <mergeCell ref="D26:F26"/>
    <mergeCell ref="G26:AD26"/>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8:C38"/>
    <mergeCell ref="D38:F38"/>
    <mergeCell ref="G38:J38"/>
    <mergeCell ref="K38:L38"/>
    <mergeCell ref="M38:N38"/>
    <mergeCell ref="O38:P38"/>
    <mergeCell ref="AF36:AG36"/>
    <mergeCell ref="AM36:AN36"/>
    <mergeCell ref="A37:C37"/>
    <mergeCell ref="D37:F37"/>
    <mergeCell ref="G37:AD37"/>
    <mergeCell ref="AM37:AN37"/>
    <mergeCell ref="AM39:AU39"/>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W40:X40"/>
    <mergeCell ref="Y40:Z40"/>
    <mergeCell ref="AA40:AB40"/>
    <mergeCell ref="AC40:AD40"/>
    <mergeCell ref="AF40:AG40"/>
    <mergeCell ref="AA39:AB39"/>
    <mergeCell ref="AC39:AD39"/>
    <mergeCell ref="AH39:AL39"/>
    <mergeCell ref="U41:V41"/>
    <mergeCell ref="W41:X41"/>
    <mergeCell ref="Y41:Z41"/>
    <mergeCell ref="AA41:AB41"/>
    <mergeCell ref="AC41:AD41"/>
    <mergeCell ref="AF41:AG41"/>
    <mergeCell ref="G41:J41"/>
    <mergeCell ref="K41:L41"/>
    <mergeCell ref="M41:N41"/>
    <mergeCell ref="O41:P41"/>
    <mergeCell ref="Q41:R41"/>
    <mergeCell ref="S41:T41"/>
    <mergeCell ref="U42:V42"/>
    <mergeCell ref="W42:X42"/>
    <mergeCell ref="Y42:Z42"/>
    <mergeCell ref="AA42:AB42"/>
    <mergeCell ref="AC42:AD42"/>
    <mergeCell ref="AF42:AG42"/>
    <mergeCell ref="G42:J42"/>
    <mergeCell ref="K42:L42"/>
    <mergeCell ref="M42:N42"/>
    <mergeCell ref="O42:P42"/>
    <mergeCell ref="Q42:R42"/>
    <mergeCell ref="S42:T42"/>
    <mergeCell ref="AA43:AB43"/>
    <mergeCell ref="AC43:AD43"/>
    <mergeCell ref="AF43:AG43"/>
    <mergeCell ref="G43:J43"/>
    <mergeCell ref="K43:L43"/>
    <mergeCell ref="M43:N43"/>
    <mergeCell ref="O43:P43"/>
    <mergeCell ref="Q43:R43"/>
    <mergeCell ref="S43:T43"/>
    <mergeCell ref="A44:C44"/>
    <mergeCell ref="D44:F44"/>
    <mergeCell ref="G44:J44"/>
    <mergeCell ref="K44:L44"/>
    <mergeCell ref="M44:N44"/>
    <mergeCell ref="O44:P44"/>
    <mergeCell ref="U43:V43"/>
    <mergeCell ref="W43:X43"/>
    <mergeCell ref="Y43:Z43"/>
    <mergeCell ref="AC44:AD44"/>
    <mergeCell ref="AA46:AB46"/>
    <mergeCell ref="AC46:AD46"/>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G46:J46"/>
    <mergeCell ref="S47:T47"/>
    <mergeCell ref="U47:V47"/>
    <mergeCell ref="W47:X47"/>
    <mergeCell ref="Y47:Z47"/>
    <mergeCell ref="AA47:AB47"/>
    <mergeCell ref="AC47:AD47"/>
    <mergeCell ref="K46:L46"/>
    <mergeCell ref="M46:N46"/>
    <mergeCell ref="O46:P46"/>
    <mergeCell ref="Q46:R46"/>
    <mergeCell ref="S46:T46"/>
    <mergeCell ref="U46:V46"/>
    <mergeCell ref="W46:X46"/>
    <mergeCell ref="Y46:Z46"/>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M48:N48"/>
    <mergeCell ref="O48:P48"/>
    <mergeCell ref="Q48:R48"/>
    <mergeCell ref="S48:T48"/>
    <mergeCell ref="U48:V48"/>
    <mergeCell ref="W48:X48"/>
    <mergeCell ref="Y48:Z48"/>
    <mergeCell ref="G47:J47"/>
    <mergeCell ref="K47:L47"/>
    <mergeCell ref="M47:N47"/>
    <mergeCell ref="O47:P47"/>
    <mergeCell ref="Q47:R47"/>
    <mergeCell ref="AF47:AG47"/>
    <mergeCell ref="G48:J48"/>
    <mergeCell ref="K48:L48"/>
    <mergeCell ref="A51:C51"/>
    <mergeCell ref="D51:F51"/>
    <mergeCell ref="G51:J51"/>
    <mergeCell ref="K51:L51"/>
    <mergeCell ref="M51:P51"/>
    <mergeCell ref="A50:C50"/>
    <mergeCell ref="D50:F50"/>
    <mergeCell ref="G50:J50"/>
    <mergeCell ref="K50:L50"/>
    <mergeCell ref="M50:P50"/>
    <mergeCell ref="Q51:R51"/>
    <mergeCell ref="S51:V51"/>
    <mergeCell ref="W51:X51"/>
    <mergeCell ref="Y51:AB51"/>
    <mergeCell ref="AC51:AD51"/>
    <mergeCell ref="AF51:AG51"/>
    <mergeCell ref="S50:V50"/>
    <mergeCell ref="W50:X50"/>
    <mergeCell ref="Y50:AB50"/>
    <mergeCell ref="AC50:AD50"/>
    <mergeCell ref="AF50:AG50"/>
    <mergeCell ref="Q50:R50"/>
    <mergeCell ref="Y52:AB52"/>
    <mergeCell ref="AC52:AD52"/>
    <mergeCell ref="AF52:AG52"/>
    <mergeCell ref="W52:X52"/>
    <mergeCell ref="A53:C53"/>
    <mergeCell ref="D53:F53"/>
    <mergeCell ref="G53:J53"/>
    <mergeCell ref="K53:L53"/>
    <mergeCell ref="M53:P53"/>
    <mergeCell ref="Q53:R53"/>
    <mergeCell ref="S53:V53"/>
    <mergeCell ref="G52:J52"/>
    <mergeCell ref="K52:L52"/>
    <mergeCell ref="M52:P52"/>
    <mergeCell ref="Q52:R52"/>
    <mergeCell ref="S52:V52"/>
    <mergeCell ref="A55:C55"/>
    <mergeCell ref="D55:F55"/>
    <mergeCell ref="G55:J55"/>
    <mergeCell ref="K55:L55"/>
    <mergeCell ref="M55:P55"/>
    <mergeCell ref="W53:X53"/>
    <mergeCell ref="Y53:AB53"/>
    <mergeCell ref="AC53:AD53"/>
    <mergeCell ref="AF53:AG53"/>
    <mergeCell ref="A54:C54"/>
    <mergeCell ref="D54:F54"/>
    <mergeCell ref="G54:J54"/>
    <mergeCell ref="K54:L54"/>
    <mergeCell ref="M54:P54"/>
    <mergeCell ref="Q54:R54"/>
    <mergeCell ref="Q55:R55"/>
    <mergeCell ref="S55:V55"/>
    <mergeCell ref="W55:X55"/>
    <mergeCell ref="Y55:AB55"/>
    <mergeCell ref="AC55:AD55"/>
    <mergeCell ref="AF55:AG55"/>
    <mergeCell ref="S54:V54"/>
    <mergeCell ref="W54:X54"/>
    <mergeCell ref="Y54:AB54"/>
    <mergeCell ref="A57:C57"/>
    <mergeCell ref="D57:F57"/>
    <mergeCell ref="G57:J57"/>
    <mergeCell ref="K57:L57"/>
    <mergeCell ref="M57:P57"/>
    <mergeCell ref="Q57:R57"/>
    <mergeCell ref="A56:C56"/>
    <mergeCell ref="D56:F56"/>
    <mergeCell ref="G56:J56"/>
    <mergeCell ref="K56:L56"/>
    <mergeCell ref="M56:P56"/>
    <mergeCell ref="Q56:R56"/>
    <mergeCell ref="AC57:AD57"/>
    <mergeCell ref="AF57:AG57"/>
    <mergeCell ref="AC58:AD58"/>
    <mergeCell ref="AF58:AG58"/>
    <mergeCell ref="AC54:AD54"/>
    <mergeCell ref="AF54:AG54"/>
    <mergeCell ref="S56:V56"/>
    <mergeCell ref="W56:X56"/>
    <mergeCell ref="Y56:AB56"/>
    <mergeCell ref="AC56:AD56"/>
    <mergeCell ref="G58:J58"/>
    <mergeCell ref="K58:L58"/>
    <mergeCell ref="M58:P58"/>
    <mergeCell ref="Q58:R58"/>
    <mergeCell ref="S58:V58"/>
    <mergeCell ref="W58:X58"/>
    <mergeCell ref="Y58:AB58"/>
    <mergeCell ref="S57:V57"/>
    <mergeCell ref="W57:X57"/>
    <mergeCell ref="Y57:AB57"/>
    <mergeCell ref="G59:J59"/>
    <mergeCell ref="K59:L59"/>
    <mergeCell ref="M59:P59"/>
    <mergeCell ref="Q59:R59"/>
    <mergeCell ref="S59:V59"/>
    <mergeCell ref="W59:X59"/>
    <mergeCell ref="Y59:AB59"/>
    <mergeCell ref="AC59:AD59"/>
    <mergeCell ref="AF59:AG59"/>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Q65:R65"/>
    <mergeCell ref="S65:V65"/>
    <mergeCell ref="W65:X65"/>
    <mergeCell ref="Y65:AB65"/>
    <mergeCell ref="AC65:AD65"/>
    <mergeCell ref="A64:C64"/>
    <mergeCell ref="D64:F64"/>
    <mergeCell ref="G64:J64"/>
    <mergeCell ref="K64:L64"/>
    <mergeCell ref="M64:P64"/>
    <mergeCell ref="Q64:R64"/>
    <mergeCell ref="S64:V64"/>
    <mergeCell ref="W64:X64"/>
    <mergeCell ref="Y64:AB64"/>
    <mergeCell ref="AF72:AG72"/>
    <mergeCell ref="AF74:AG74"/>
    <mergeCell ref="Y68:AB68"/>
    <mergeCell ref="AC68:AD68"/>
    <mergeCell ref="AF68:AG68"/>
    <mergeCell ref="A69:C69"/>
    <mergeCell ref="D69:F69"/>
    <mergeCell ref="AF69:AG69"/>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AW49:BB49"/>
    <mergeCell ref="AL49:AV49"/>
    <mergeCell ref="AV57:AW57"/>
    <mergeCell ref="AX57:BB57"/>
    <mergeCell ref="AH57:AU57"/>
    <mergeCell ref="AF70:AG70"/>
    <mergeCell ref="A71:C71"/>
    <mergeCell ref="D71:F71"/>
    <mergeCell ref="AF71:AG71"/>
    <mergeCell ref="AC67:AD67"/>
    <mergeCell ref="AH67:AL67"/>
    <mergeCell ref="AF65:AG65"/>
    <mergeCell ref="G66:J66"/>
    <mergeCell ref="K66:L66"/>
    <mergeCell ref="M66:P66"/>
    <mergeCell ref="Q66:R66"/>
    <mergeCell ref="S66:V66"/>
    <mergeCell ref="W66:X66"/>
    <mergeCell ref="Y66:AB66"/>
    <mergeCell ref="AC66:AD66"/>
    <mergeCell ref="AC64:AD64"/>
    <mergeCell ref="G65:J65"/>
    <mergeCell ref="K65:L65"/>
    <mergeCell ref="M65:P65"/>
  </mergeCells>
  <phoneticPr fontId="2"/>
  <conditionalFormatting sqref="Y69">
    <cfRule type="cellIs" dxfId="0" priority="1" operator="notEqual">
      <formula>"合計額一致"</formula>
    </cfRule>
  </conditionalFormatting>
  <dataValidations count="3">
    <dataValidation type="list" showInputMessage="1" showErrorMessage="1" sqref="C14" xr:uid="{604AD1BB-B395-4CEF-B6A6-EDD6F8B42B92}">
      <formula1>$AT$11:$AT$26</formula1>
    </dataValidation>
    <dataValidation type="list" allowBlank="1" showInputMessage="1" showErrorMessage="1" sqref="D11" xr:uid="{9FACB32C-3EED-40A4-BDBB-89B68BF8BB38}">
      <formula1>$AF$1:$AF$15</formula1>
    </dataValidation>
    <dataValidation type="list" allowBlank="1" showInputMessage="1" showErrorMessage="1" sqref="V5" xr:uid="{A843879B-7EF9-4DC0-9C42-51E58F866D73}">
      <formula1>$AF$16:$AF$30</formula1>
    </dataValidation>
  </dataValidations>
  <printOptions horizontalCentered="1"/>
  <pageMargins left="0.35433070866141736" right="0" top="0.35433070866141736" bottom="0.15748031496062992" header="0.31496062992125984" footer="0.31496062992125984"/>
  <pageSetup paperSize="9" scale="50" fitToWidth="2" orientation="portrait" r:id="rId1"/>
  <colBreaks count="1" manualBreakCount="1">
    <brk id="30" max="73"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5C7D-AB9F-44D3-9C5E-869A7DBBBC5F}">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AH3" sqref="AH3:AJ4"/>
    </sheetView>
  </sheetViews>
  <sheetFormatPr defaultColWidth="9.77734375" defaultRowHeight="16.2"/>
  <cols>
    <col min="1" max="1" width="8.44140625" style="62" customWidth="1"/>
    <col min="2" max="4" width="10" style="63" customWidth="1"/>
    <col min="5" max="5" width="20.33203125" style="63" customWidth="1"/>
    <col min="6" max="7" width="14.77734375" style="63" customWidth="1"/>
    <col min="8" max="8" width="17.21875" style="63" customWidth="1"/>
    <col min="9" max="9" width="27.77734375" style="63" customWidth="1"/>
    <col min="10" max="12" width="7" style="63" customWidth="1"/>
    <col min="13" max="13" width="6.33203125" style="63" customWidth="1"/>
    <col min="14" max="14" width="5" style="63" customWidth="1"/>
    <col min="15" max="15" width="8.6640625" style="63" customWidth="1"/>
    <col min="16" max="16" width="5.44140625" style="63" customWidth="1"/>
    <col min="17" max="17" width="7.44140625" style="63" customWidth="1"/>
    <col min="18" max="19" width="6.33203125" style="63" customWidth="1"/>
    <col min="20" max="20" width="4.6640625" style="63" customWidth="1"/>
    <col min="21" max="21" width="5.88671875" style="63" customWidth="1"/>
    <col min="22" max="22" width="6.33203125" style="63" customWidth="1"/>
    <col min="23" max="23" width="8.88671875" style="63" customWidth="1"/>
    <col min="24" max="25" width="6.33203125" style="63" customWidth="1"/>
    <col min="26" max="26" width="5.21875" style="63" customWidth="1"/>
    <col min="27" max="27" width="5.6640625" style="63" customWidth="1"/>
    <col min="28" max="28" width="17.109375" style="63" customWidth="1"/>
    <col min="29" max="29" width="15.44140625" style="63" customWidth="1"/>
    <col min="30" max="30" width="15.6640625" style="63" customWidth="1"/>
    <col min="31" max="34" width="8.6640625" style="63" customWidth="1"/>
    <col min="35" max="35" width="7.88671875" style="63" customWidth="1"/>
    <col min="36" max="42" width="8.6640625" style="63" customWidth="1"/>
    <col min="43" max="43" width="5.21875" style="63" customWidth="1"/>
    <col min="44" max="44" width="5.6640625" style="63" customWidth="1"/>
    <col min="45" max="45" width="5.44140625" style="63" customWidth="1"/>
    <col min="46" max="48" width="3.44140625" style="63" customWidth="1"/>
    <col min="49" max="49" width="4.33203125" style="63" customWidth="1"/>
    <col min="50" max="108" width="6.33203125" style="63" customWidth="1"/>
    <col min="109" max="16384" width="9.77734375" style="63"/>
  </cols>
  <sheetData>
    <row r="1" spans="1:72" ht="39.6" customHeight="1">
      <c r="B1" s="1166" t="s">
        <v>454</v>
      </c>
      <c r="C1" s="1166"/>
      <c r="D1" s="1166"/>
      <c r="E1" s="1166"/>
      <c r="F1" s="1166"/>
      <c r="G1" s="1166"/>
      <c r="H1" s="1166"/>
      <c r="I1" s="1166"/>
      <c r="J1" s="1166"/>
      <c r="K1" s="1166"/>
      <c r="L1" s="1166"/>
      <c r="M1" s="1166"/>
      <c r="N1" s="1166"/>
      <c r="O1" s="1166"/>
      <c r="P1" s="1166"/>
      <c r="Q1" s="1166"/>
      <c r="AR1" s="1167" t="s">
        <v>455</v>
      </c>
      <c r="AS1" s="1167"/>
      <c r="AT1" s="1167"/>
      <c r="AU1" s="1167"/>
      <c r="AV1" s="1167"/>
      <c r="AW1" s="1167"/>
    </row>
    <row r="2" spans="1:72" s="66" customFormat="1" ht="39.6" customHeight="1">
      <c r="A2" s="64" t="s">
        <v>287</v>
      </c>
      <c r="B2" s="1168" t="s">
        <v>288</v>
      </c>
      <c r="C2" s="1168"/>
      <c r="D2" s="1168"/>
      <c r="E2" s="1169"/>
      <c r="F2" s="1170" t="s">
        <v>289</v>
      </c>
      <c r="G2" s="1170"/>
      <c r="H2" s="1170"/>
      <c r="I2" s="1170"/>
      <c r="J2" s="1170" t="s">
        <v>290</v>
      </c>
      <c r="K2" s="1170"/>
      <c r="L2" s="1170"/>
      <c r="M2" s="1170" t="s">
        <v>291</v>
      </c>
      <c r="N2" s="1170"/>
      <c r="O2" s="1170"/>
      <c r="P2" s="1170" t="s">
        <v>292</v>
      </c>
      <c r="Q2" s="1170"/>
      <c r="R2" s="1170"/>
      <c r="S2" s="1170" t="s">
        <v>293</v>
      </c>
      <c r="T2" s="1170"/>
      <c r="U2" s="1170"/>
      <c r="V2" s="1170" t="s">
        <v>294</v>
      </c>
      <c r="W2" s="1170"/>
      <c r="X2" s="1170"/>
      <c r="Y2" s="1170" t="s">
        <v>295</v>
      </c>
      <c r="Z2" s="1170"/>
      <c r="AA2" s="1170"/>
      <c r="AB2" s="1170" t="s">
        <v>296</v>
      </c>
      <c r="AC2" s="1170"/>
      <c r="AD2" s="1170"/>
      <c r="AE2" s="1170" t="s">
        <v>297</v>
      </c>
      <c r="AF2" s="1170"/>
      <c r="AG2" s="1170"/>
      <c r="AH2" s="1170" t="s">
        <v>298</v>
      </c>
      <c r="AI2" s="1170"/>
      <c r="AJ2" s="1170"/>
      <c r="AK2" s="1170" t="s">
        <v>299</v>
      </c>
      <c r="AL2" s="1170"/>
      <c r="AM2" s="1170"/>
      <c r="AN2" s="1170" t="s">
        <v>300</v>
      </c>
      <c r="AO2" s="1170"/>
      <c r="AP2" s="1170"/>
      <c r="AQ2" s="1170" t="s">
        <v>301</v>
      </c>
      <c r="AR2" s="1170"/>
      <c r="AS2" s="1170"/>
      <c r="AT2" s="1170" t="s">
        <v>302</v>
      </c>
      <c r="AU2" s="1170"/>
      <c r="AV2" s="1170"/>
      <c r="AW2" s="1171"/>
      <c r="AX2" s="65"/>
    </row>
    <row r="3" spans="1:72" s="69" customFormat="1" ht="370.95" customHeight="1">
      <c r="A3" s="1172" t="s">
        <v>303</v>
      </c>
      <c r="B3" s="1174" t="s">
        <v>304</v>
      </c>
      <c r="C3" s="1175"/>
      <c r="D3" s="1175"/>
      <c r="E3" s="1176"/>
      <c r="F3" s="1174" t="s">
        <v>456</v>
      </c>
      <c r="G3" s="1175"/>
      <c r="H3" s="1175"/>
      <c r="I3" s="1176"/>
      <c r="J3" s="1174" t="s">
        <v>380</v>
      </c>
      <c r="K3" s="1175"/>
      <c r="L3" s="1176"/>
      <c r="M3" s="1174" t="s">
        <v>305</v>
      </c>
      <c r="N3" s="1175"/>
      <c r="O3" s="1176"/>
      <c r="P3" s="1174" t="s">
        <v>381</v>
      </c>
      <c r="Q3" s="1175"/>
      <c r="R3" s="1176"/>
      <c r="S3" s="1174" t="s">
        <v>367</v>
      </c>
      <c r="T3" s="1175"/>
      <c r="U3" s="1176"/>
      <c r="V3" s="1174" t="s">
        <v>382</v>
      </c>
      <c r="W3" s="1175"/>
      <c r="X3" s="1176"/>
      <c r="Y3" s="1174" t="s">
        <v>383</v>
      </c>
      <c r="Z3" s="1175"/>
      <c r="AA3" s="1176"/>
      <c r="AB3" s="1174" t="s">
        <v>384</v>
      </c>
      <c r="AC3" s="1175"/>
      <c r="AD3" s="1176"/>
      <c r="AE3" s="1174" t="s">
        <v>306</v>
      </c>
      <c r="AF3" s="1175"/>
      <c r="AG3" s="1176"/>
      <c r="AH3" s="1174" t="s">
        <v>307</v>
      </c>
      <c r="AI3" s="1175"/>
      <c r="AJ3" s="1176"/>
      <c r="AK3" s="1174" t="s">
        <v>488</v>
      </c>
      <c r="AL3" s="1175"/>
      <c r="AM3" s="1176"/>
      <c r="AN3" s="1174" t="s">
        <v>457</v>
      </c>
      <c r="AO3" s="1175"/>
      <c r="AP3" s="1176"/>
      <c r="AQ3" s="1174" t="s">
        <v>385</v>
      </c>
      <c r="AR3" s="1175"/>
      <c r="AS3" s="1176"/>
      <c r="AT3" s="1174" t="s">
        <v>308</v>
      </c>
      <c r="AU3" s="1175"/>
      <c r="AV3" s="1175"/>
      <c r="AW3" s="1176"/>
      <c r="AX3" s="67"/>
      <c r="AY3" s="1186"/>
      <c r="AZ3" s="1186"/>
      <c r="BA3" s="1186"/>
      <c r="BB3" s="1186"/>
      <c r="BC3" s="1186"/>
      <c r="BD3" s="1186"/>
      <c r="BE3" s="1186"/>
      <c r="BF3" s="1186"/>
      <c r="BG3" s="1186"/>
      <c r="BH3" s="1186"/>
      <c r="BI3" s="1186"/>
      <c r="BJ3" s="1186"/>
      <c r="BK3" s="1186"/>
      <c r="BL3" s="1186"/>
      <c r="BM3" s="1186"/>
      <c r="BN3" s="1186"/>
      <c r="BO3" s="1186"/>
      <c r="BP3" s="1186"/>
      <c r="BQ3" s="1186"/>
      <c r="BR3" s="1186"/>
      <c r="BS3" s="1186"/>
      <c r="BT3" s="1186"/>
    </row>
    <row r="4" spans="1:72" s="69" customFormat="1" ht="303.60000000000002" customHeight="1">
      <c r="A4" s="1173"/>
      <c r="B4" s="1177"/>
      <c r="C4" s="1178"/>
      <c r="D4" s="1178"/>
      <c r="E4" s="1179"/>
      <c r="F4" s="1177"/>
      <c r="G4" s="1178"/>
      <c r="H4" s="1178"/>
      <c r="I4" s="1179"/>
      <c r="J4" s="1177"/>
      <c r="K4" s="1178"/>
      <c r="L4" s="1179"/>
      <c r="M4" s="1177"/>
      <c r="N4" s="1178"/>
      <c r="O4" s="1179"/>
      <c r="P4" s="1177"/>
      <c r="Q4" s="1178"/>
      <c r="R4" s="1179"/>
      <c r="S4" s="1177"/>
      <c r="T4" s="1178"/>
      <c r="U4" s="1179"/>
      <c r="V4" s="1177"/>
      <c r="W4" s="1178"/>
      <c r="X4" s="1179"/>
      <c r="Y4" s="1177"/>
      <c r="Z4" s="1178"/>
      <c r="AA4" s="1179"/>
      <c r="AB4" s="1177"/>
      <c r="AC4" s="1178"/>
      <c r="AD4" s="1179"/>
      <c r="AE4" s="1177"/>
      <c r="AF4" s="1178"/>
      <c r="AG4" s="1179"/>
      <c r="AH4" s="1177"/>
      <c r="AI4" s="1178"/>
      <c r="AJ4" s="1179"/>
      <c r="AK4" s="1177"/>
      <c r="AL4" s="1178"/>
      <c r="AM4" s="1179"/>
      <c r="AN4" s="1177"/>
      <c r="AO4" s="1178"/>
      <c r="AP4" s="1179"/>
      <c r="AQ4" s="1177"/>
      <c r="AR4" s="1178"/>
      <c r="AS4" s="1179"/>
      <c r="AT4" s="1177"/>
      <c r="AU4" s="1178"/>
      <c r="AV4" s="1178"/>
      <c r="AW4" s="1179"/>
      <c r="AX4" s="67"/>
      <c r="AY4" s="1186"/>
      <c r="AZ4" s="1186"/>
      <c r="BA4" s="1186"/>
      <c r="BB4" s="1186"/>
      <c r="BC4" s="1186"/>
      <c r="BD4" s="1186"/>
      <c r="BE4" s="1186"/>
      <c r="BF4" s="1186"/>
      <c r="BG4" s="1186"/>
      <c r="BH4" s="1186"/>
      <c r="BI4" s="1186"/>
      <c r="BJ4" s="1186"/>
      <c r="BK4" s="1186"/>
      <c r="BL4" s="1186"/>
      <c r="BM4" s="1186"/>
      <c r="BN4" s="1186"/>
      <c r="BO4" s="1186"/>
      <c r="BP4" s="1186"/>
      <c r="BQ4" s="1186"/>
      <c r="BR4" s="1186"/>
      <c r="BS4" s="1186"/>
      <c r="BT4" s="1186"/>
    </row>
    <row r="5" spans="1:72" s="69" customFormat="1" ht="307.2" customHeight="1">
      <c r="A5" s="73"/>
      <c r="B5" s="1177"/>
      <c r="C5" s="1178"/>
      <c r="D5" s="1178"/>
      <c r="E5" s="1179"/>
      <c r="F5" s="1177"/>
      <c r="G5" s="1178"/>
      <c r="H5" s="1178"/>
      <c r="I5" s="1179"/>
      <c r="J5" s="70"/>
      <c r="K5" s="71"/>
      <c r="L5" s="72"/>
      <c r="M5" s="1177"/>
      <c r="N5" s="1178"/>
      <c r="O5" s="1179"/>
      <c r="P5" s="70"/>
      <c r="Q5" s="71"/>
      <c r="R5" s="72"/>
      <c r="S5" s="70"/>
      <c r="T5" s="71"/>
      <c r="U5" s="72"/>
      <c r="V5" s="70"/>
      <c r="W5" s="71"/>
      <c r="X5" s="72"/>
      <c r="Y5" s="70"/>
      <c r="Z5" s="71"/>
      <c r="AA5" s="72"/>
      <c r="AB5" s="1177"/>
      <c r="AC5" s="1178"/>
      <c r="AD5" s="1179"/>
      <c r="AE5" s="70"/>
      <c r="AF5" s="71"/>
      <c r="AG5" s="72"/>
      <c r="AH5" s="70"/>
      <c r="AI5" s="71"/>
      <c r="AJ5" s="72"/>
      <c r="AK5" s="70"/>
      <c r="AL5" s="71"/>
      <c r="AM5" s="72"/>
      <c r="AN5" s="70"/>
      <c r="AO5" s="71"/>
      <c r="AP5" s="72"/>
      <c r="AQ5" s="70"/>
      <c r="AR5" s="71"/>
      <c r="AS5" s="72"/>
      <c r="AT5" s="70"/>
      <c r="AU5" s="71"/>
      <c r="AV5" s="71"/>
      <c r="AW5" s="72"/>
      <c r="AX5" s="67"/>
      <c r="AY5" s="68"/>
      <c r="AZ5" s="68"/>
      <c r="BA5" s="68"/>
      <c r="BB5" s="68"/>
      <c r="BC5" s="68"/>
      <c r="BD5" s="68"/>
      <c r="BE5" s="68"/>
      <c r="BF5" s="68"/>
      <c r="BG5" s="68"/>
      <c r="BH5" s="68"/>
      <c r="BI5" s="68"/>
      <c r="BJ5" s="68"/>
      <c r="BK5" s="68"/>
      <c r="BL5" s="68"/>
      <c r="BM5" s="68"/>
      <c r="BN5" s="68"/>
      <c r="BO5" s="68"/>
      <c r="BP5" s="68"/>
      <c r="BQ5" s="68"/>
      <c r="BR5" s="68"/>
      <c r="BS5" s="68"/>
      <c r="BT5" s="68"/>
    </row>
    <row r="6" spans="1:72" s="69" customFormat="1" ht="277.2" customHeight="1">
      <c r="A6" s="73"/>
      <c r="B6" s="1177"/>
      <c r="C6" s="1178"/>
      <c r="D6" s="1178"/>
      <c r="E6" s="1179"/>
      <c r="F6" s="1177"/>
      <c r="G6" s="1178"/>
      <c r="H6" s="1178"/>
      <c r="I6" s="1179"/>
      <c r="J6" s="70"/>
      <c r="K6" s="71"/>
      <c r="L6" s="72"/>
      <c r="M6" s="1177"/>
      <c r="N6" s="1178"/>
      <c r="O6" s="1179"/>
      <c r="P6" s="1177"/>
      <c r="Q6" s="1178"/>
      <c r="R6" s="1179"/>
      <c r="S6" s="1177"/>
      <c r="T6" s="1178"/>
      <c r="U6" s="1179"/>
      <c r="V6" s="1177"/>
      <c r="W6" s="1178"/>
      <c r="X6" s="1179"/>
      <c r="Y6" s="1177"/>
      <c r="Z6" s="1178"/>
      <c r="AA6" s="1179"/>
      <c r="AB6" s="1177"/>
      <c r="AC6" s="1178"/>
      <c r="AD6" s="1179"/>
      <c r="AE6" s="70"/>
      <c r="AF6" s="71"/>
      <c r="AG6" s="72"/>
      <c r="AH6" s="70"/>
      <c r="AI6" s="71"/>
      <c r="AJ6" s="72"/>
      <c r="AK6" s="70"/>
      <c r="AL6" s="71"/>
      <c r="AM6" s="72"/>
      <c r="AN6" s="70"/>
      <c r="AO6" s="71"/>
      <c r="AP6" s="72"/>
      <c r="AQ6" s="70"/>
      <c r="AR6" s="71"/>
      <c r="AS6" s="72"/>
      <c r="AT6" s="70"/>
      <c r="AU6" s="71"/>
      <c r="AV6" s="71"/>
      <c r="AW6" s="72"/>
      <c r="AX6" s="67"/>
      <c r="AY6" s="68"/>
      <c r="AZ6" s="68"/>
      <c r="BA6" s="68"/>
      <c r="BB6" s="68"/>
      <c r="BC6" s="68"/>
      <c r="BD6" s="68"/>
      <c r="BE6" s="68"/>
      <c r="BF6" s="68"/>
      <c r="BG6" s="68"/>
      <c r="BH6" s="68"/>
      <c r="BI6" s="68"/>
      <c r="BJ6" s="68"/>
      <c r="BK6" s="68"/>
      <c r="BL6" s="68"/>
      <c r="BM6" s="68"/>
      <c r="BN6" s="68"/>
      <c r="BO6" s="68"/>
      <c r="BP6" s="68"/>
      <c r="BQ6" s="68"/>
      <c r="BR6" s="68"/>
      <c r="BS6" s="68"/>
      <c r="BT6" s="68"/>
    </row>
    <row r="7" spans="1:72" ht="98.4" customHeight="1">
      <c r="A7" s="74"/>
      <c r="B7" s="1180"/>
      <c r="C7" s="1181"/>
      <c r="D7" s="1181"/>
      <c r="E7" s="1182"/>
      <c r="F7" s="1183"/>
      <c r="G7" s="1183"/>
      <c r="H7" s="1183"/>
      <c r="I7" s="1183"/>
      <c r="J7" s="1184"/>
      <c r="K7" s="1183"/>
      <c r="L7" s="1185"/>
      <c r="M7" s="1183"/>
      <c r="N7" s="1183"/>
      <c r="O7" s="1183"/>
      <c r="P7" s="1184"/>
      <c r="Q7" s="1183"/>
      <c r="R7" s="1185"/>
      <c r="S7" s="75"/>
      <c r="T7" s="75"/>
      <c r="U7" s="75"/>
      <c r="V7" s="76"/>
      <c r="W7" s="75"/>
      <c r="X7" s="77"/>
      <c r="Y7" s="75"/>
      <c r="Z7" s="75"/>
      <c r="AA7" s="75"/>
      <c r="AB7" s="76"/>
      <c r="AC7" s="75"/>
      <c r="AD7" s="77"/>
      <c r="AE7" s="75"/>
      <c r="AF7" s="75"/>
      <c r="AG7" s="75"/>
      <c r="AH7" s="76"/>
      <c r="AI7" s="75"/>
      <c r="AJ7" s="77"/>
      <c r="AK7" s="75"/>
      <c r="AL7" s="75"/>
      <c r="AM7" s="75"/>
      <c r="AN7" s="76"/>
      <c r="AO7" s="75"/>
      <c r="AP7" s="77"/>
      <c r="AQ7" s="75"/>
      <c r="AR7" s="75"/>
      <c r="AS7" s="75"/>
      <c r="AT7" s="76"/>
      <c r="AU7" s="75"/>
      <c r="AV7" s="75"/>
      <c r="AW7" s="77"/>
      <c r="AX7" s="78"/>
    </row>
    <row r="8" spans="1:72">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1:72" s="69" customFormat="1" ht="18.600000000000001"/>
    <row r="10" spans="1:72" s="69" customFormat="1" ht="18.600000000000001">
      <c r="N10" s="63"/>
      <c r="O10" s="63"/>
      <c r="P10" s="63"/>
      <c r="Q10" s="63"/>
      <c r="R10" s="63"/>
      <c r="S10" s="63"/>
      <c r="T10" s="63"/>
      <c r="U10" s="63"/>
      <c r="V10" s="63"/>
      <c r="W10" s="63"/>
      <c r="X10" s="63"/>
      <c r="Y10" s="63"/>
      <c r="Z10" s="63"/>
      <c r="AA10" s="63"/>
      <c r="AB10" s="63"/>
    </row>
    <row r="11" spans="1:72" s="69" customFormat="1" ht="18.600000000000001">
      <c r="N11" s="63"/>
      <c r="O11" s="63"/>
      <c r="P11" s="63"/>
      <c r="Q11" s="63"/>
      <c r="R11" s="63"/>
      <c r="S11" s="63"/>
      <c r="T11" s="63"/>
      <c r="U11" s="63"/>
      <c r="V11" s="63"/>
      <c r="W11" s="63"/>
      <c r="X11" s="63"/>
      <c r="Y11" s="63"/>
      <c r="Z11" s="63"/>
      <c r="AA11" s="63"/>
      <c r="AB11" s="63"/>
    </row>
    <row r="12" spans="1:72" s="69" customFormat="1" ht="18.600000000000001">
      <c r="N12" s="63"/>
      <c r="O12" s="63"/>
      <c r="P12" s="63"/>
      <c r="Q12" s="63"/>
      <c r="R12" s="63"/>
      <c r="S12" s="63"/>
      <c r="T12" s="63"/>
      <c r="U12" s="63"/>
      <c r="V12" s="63"/>
      <c r="W12" s="63"/>
      <c r="X12" s="63"/>
      <c r="Y12" s="63"/>
      <c r="Z12" s="63"/>
      <c r="AA12" s="63"/>
      <c r="AB12" s="63"/>
    </row>
    <row r="13" spans="1:72" s="69" customFormat="1" ht="18.600000000000001">
      <c r="N13" s="63"/>
      <c r="O13" s="63"/>
      <c r="P13" s="63"/>
      <c r="Q13" s="63"/>
      <c r="R13" s="63"/>
      <c r="S13" s="63"/>
      <c r="T13" s="63"/>
      <c r="U13" s="63"/>
      <c r="V13" s="63"/>
      <c r="W13" s="63"/>
      <c r="X13" s="63"/>
      <c r="Y13" s="63"/>
      <c r="Z13" s="63"/>
      <c r="AA13" s="63"/>
      <c r="AB13" s="63"/>
    </row>
    <row r="14" spans="1:72" s="69" customFormat="1" ht="18.600000000000001">
      <c r="N14" s="63"/>
      <c r="O14" s="63"/>
      <c r="P14" s="63"/>
      <c r="Q14" s="63"/>
      <c r="R14" s="63"/>
      <c r="S14" s="63"/>
      <c r="T14" s="63"/>
      <c r="U14" s="63"/>
      <c r="V14" s="63"/>
      <c r="W14" s="63"/>
      <c r="X14" s="63"/>
      <c r="Y14" s="63"/>
      <c r="Z14" s="63"/>
      <c r="AA14" s="63"/>
      <c r="AB14" s="63"/>
    </row>
    <row r="15" spans="1:72" s="69" customFormat="1" ht="18.600000000000001">
      <c r="N15" s="63"/>
      <c r="O15" s="63"/>
      <c r="P15" s="63"/>
      <c r="Q15" s="63"/>
      <c r="R15" s="63"/>
      <c r="S15" s="63"/>
      <c r="T15" s="63"/>
      <c r="U15" s="63"/>
      <c r="V15" s="63"/>
      <c r="W15" s="63"/>
      <c r="X15" s="63"/>
      <c r="Y15" s="63"/>
      <c r="Z15" s="63"/>
      <c r="AA15" s="63"/>
      <c r="AB15" s="63"/>
    </row>
    <row r="16" spans="1:72" s="69" customFormat="1" ht="18.600000000000001">
      <c r="N16" s="63"/>
      <c r="O16" s="63"/>
      <c r="P16" s="63"/>
      <c r="Q16" s="63"/>
      <c r="R16" s="63"/>
      <c r="S16" s="63"/>
      <c r="T16" s="63"/>
      <c r="U16" s="63"/>
      <c r="V16" s="63"/>
      <c r="W16" s="63"/>
      <c r="X16" s="63"/>
      <c r="Y16" s="63"/>
      <c r="Z16" s="63"/>
      <c r="AA16" s="63"/>
      <c r="AB16" s="63"/>
    </row>
    <row r="17" spans="14:28" s="69" customFormat="1" ht="18.600000000000001">
      <c r="N17" s="63"/>
      <c r="O17" s="63"/>
      <c r="P17" s="63"/>
      <c r="Q17" s="63"/>
      <c r="R17" s="63"/>
      <c r="S17" s="63"/>
      <c r="T17" s="63"/>
      <c r="U17" s="63"/>
      <c r="V17" s="63"/>
      <c r="W17" s="63"/>
      <c r="X17" s="63"/>
      <c r="Y17" s="63"/>
      <c r="Z17" s="63"/>
      <c r="AA17" s="63"/>
      <c r="AB17" s="63"/>
    </row>
    <row r="18" spans="14:28" s="69" customFormat="1" ht="18.600000000000001">
      <c r="N18" s="63"/>
      <c r="O18" s="63"/>
      <c r="P18" s="63"/>
      <c r="Q18" s="63"/>
      <c r="R18" s="63"/>
      <c r="S18" s="63"/>
      <c r="T18" s="63"/>
      <c r="U18" s="63"/>
      <c r="V18" s="63"/>
      <c r="W18" s="63"/>
      <c r="X18" s="63"/>
      <c r="Y18" s="63"/>
      <c r="Z18" s="63"/>
      <c r="AA18" s="63"/>
      <c r="AB18" s="63"/>
    </row>
    <row r="19" spans="14:28" s="69" customFormat="1" ht="18.600000000000001">
      <c r="N19" s="63"/>
      <c r="O19" s="63"/>
      <c r="P19" s="63"/>
      <c r="Q19" s="63"/>
      <c r="R19" s="63"/>
      <c r="S19" s="63"/>
      <c r="T19" s="63"/>
      <c r="U19" s="63"/>
      <c r="V19" s="63"/>
      <c r="W19" s="63"/>
      <c r="X19" s="63"/>
      <c r="Y19" s="63"/>
      <c r="Z19" s="63"/>
      <c r="AA19" s="63"/>
      <c r="AB19" s="63"/>
    </row>
  </sheetData>
  <sheetProtection algorithmName="SHA-512" hashValue="0KfuHIOKDCeUAMUTPfTlU0M2mqtVTm/buUaOnxefiN+kgGMXzQ/tikCcI8BIqU6A1bHTYlGXa0pdUuqbQN9MBQ==" saltValue="JH8Vq/MUm8o1yqoGTQlznQ==" spinCount="100000" sheet="1" objects="1" scenarios="1" selectLockedCells="1" selectUnlockedCells="1"/>
  <mergeCells count="48">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 ref="AK3:AM4"/>
    <mergeCell ref="AN3:AP4"/>
    <mergeCell ref="P3:R4"/>
    <mergeCell ref="S3:U4"/>
    <mergeCell ref="V3:X4"/>
    <mergeCell ref="Y3:AA4"/>
    <mergeCell ref="AB2:AD2"/>
    <mergeCell ref="A3:A4"/>
    <mergeCell ref="B3:E7"/>
    <mergeCell ref="F3:I6"/>
    <mergeCell ref="J3:L4"/>
    <mergeCell ref="M3:O6"/>
    <mergeCell ref="F7:I7"/>
    <mergeCell ref="J7:L7"/>
    <mergeCell ref="M7:O7"/>
    <mergeCell ref="P7:R7"/>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3.6640625" style="1" customWidth="1"/>
    <col min="15" max="56" width="6.21875" style="1" customWidth="1"/>
    <col min="57" max="16384" width="9.6640625" style="1"/>
  </cols>
  <sheetData>
    <row r="1" spans="1:14" ht="0.6" customHeight="1"/>
    <row r="2" spans="1:14" ht="28.2" customHeight="1">
      <c r="A2" s="1187" t="s">
        <v>379</v>
      </c>
      <c r="B2" s="1187"/>
      <c r="C2" s="1187"/>
      <c r="D2" s="1187"/>
      <c r="E2" s="1187"/>
      <c r="F2" s="1187"/>
      <c r="G2" s="1187"/>
      <c r="H2" s="1187"/>
      <c r="I2" s="1187"/>
      <c r="J2" s="1187"/>
      <c r="K2" s="1187"/>
      <c r="L2" s="1187"/>
      <c r="M2" s="1187"/>
      <c r="N2" s="1187"/>
    </row>
    <row r="3" spans="1:14">
      <c r="A3" s="1188">
        <v>1</v>
      </c>
      <c r="B3" s="1189" t="s">
        <v>70</v>
      </c>
      <c r="C3" s="1189"/>
      <c r="D3" s="1189"/>
      <c r="E3" s="1189"/>
      <c r="F3" s="1189"/>
      <c r="G3" s="1189"/>
      <c r="H3" s="1191" t="s">
        <v>256</v>
      </c>
      <c r="I3" s="1191"/>
      <c r="J3" s="1191"/>
      <c r="K3" s="1191"/>
      <c r="L3" s="1191"/>
      <c r="M3" s="1191"/>
      <c r="N3" s="1191"/>
    </row>
    <row r="4" spans="1:14" ht="4.95" customHeight="1">
      <c r="A4" s="1188"/>
      <c r="B4" s="1190"/>
      <c r="C4" s="1190"/>
      <c r="D4" s="1190"/>
      <c r="E4" s="1190"/>
      <c r="F4" s="1190"/>
      <c r="G4" s="1190"/>
      <c r="H4" s="1192"/>
      <c r="I4" s="1192"/>
      <c r="J4" s="1192"/>
      <c r="K4" s="1192"/>
      <c r="L4" s="1192"/>
      <c r="M4" s="1192"/>
      <c r="N4" s="1192"/>
    </row>
    <row r="5" spans="1:14" ht="38.4" customHeight="1">
      <c r="A5" s="1193">
        <v>2</v>
      </c>
      <c r="B5" s="1190" t="s">
        <v>71</v>
      </c>
      <c r="C5" s="1190"/>
      <c r="D5" s="1190"/>
      <c r="E5" s="1190"/>
      <c r="F5" s="1190"/>
      <c r="G5" s="1190"/>
      <c r="H5" s="1192" t="s">
        <v>87</v>
      </c>
      <c r="I5" s="1194"/>
      <c r="J5" s="1194"/>
      <c r="K5" s="1194"/>
      <c r="L5" s="1194"/>
      <c r="M5" s="1194"/>
      <c r="N5" s="1194"/>
    </row>
    <row r="6" spans="1:14" ht="38.4" customHeight="1">
      <c r="A6" s="1193"/>
      <c r="B6" s="1190"/>
      <c r="C6" s="1190"/>
      <c r="D6" s="1190"/>
      <c r="E6" s="1190"/>
      <c r="F6" s="1190"/>
      <c r="G6" s="1190"/>
      <c r="H6" s="1194"/>
      <c r="I6" s="1194"/>
      <c r="J6" s="1194"/>
      <c r="K6" s="1194"/>
      <c r="L6" s="1194"/>
      <c r="M6" s="1194"/>
      <c r="N6" s="1194"/>
    </row>
    <row r="7" spans="1:14" ht="25.95" customHeight="1">
      <c r="A7" s="1193"/>
      <c r="B7" s="1190"/>
      <c r="C7" s="1190"/>
      <c r="D7" s="1190"/>
      <c r="E7" s="1190"/>
      <c r="F7" s="1190"/>
      <c r="G7" s="1190"/>
      <c r="H7" s="1194"/>
      <c r="I7" s="1194"/>
      <c r="J7" s="1194"/>
      <c r="K7" s="1194"/>
      <c r="L7" s="1194"/>
      <c r="M7" s="1194"/>
      <c r="N7" s="1194"/>
    </row>
    <row r="8" spans="1:14" ht="21" customHeight="1">
      <c r="A8" s="1193"/>
      <c r="B8" s="1190"/>
      <c r="C8" s="1190"/>
      <c r="D8" s="1190"/>
      <c r="E8" s="1190"/>
      <c r="F8" s="1190"/>
      <c r="G8" s="1190"/>
      <c r="H8" s="1194"/>
      <c r="I8" s="1194"/>
      <c r="J8" s="1194"/>
      <c r="K8" s="1194"/>
      <c r="L8" s="1194"/>
      <c r="M8" s="1194"/>
      <c r="N8" s="1194"/>
    </row>
    <row r="9" spans="1:14" ht="20.399999999999999" customHeight="1">
      <c r="A9" s="1193">
        <v>3</v>
      </c>
      <c r="B9" s="1190" t="s">
        <v>72</v>
      </c>
      <c r="C9" s="1190"/>
      <c r="D9" s="1190"/>
      <c r="E9" s="1190"/>
      <c r="F9" s="1190"/>
      <c r="G9" s="1190"/>
      <c r="H9" s="1195" t="s">
        <v>88</v>
      </c>
      <c r="I9" s="1190"/>
      <c r="J9" s="1190"/>
      <c r="K9" s="1190"/>
      <c r="L9" s="1190"/>
      <c r="M9" s="1190"/>
      <c r="N9" s="1190"/>
    </row>
    <row r="10" spans="1:14" ht="19.95" customHeight="1">
      <c r="A10" s="1193"/>
      <c r="B10" s="1190"/>
      <c r="C10" s="1190"/>
      <c r="D10" s="1190"/>
      <c r="E10" s="1190"/>
      <c r="F10" s="1190"/>
      <c r="G10" s="1190"/>
      <c r="H10" s="1190"/>
      <c r="I10" s="1190"/>
      <c r="J10" s="1190"/>
      <c r="K10" s="1190"/>
      <c r="L10" s="1190"/>
      <c r="M10" s="1190"/>
      <c r="N10" s="1190"/>
    </row>
    <row r="11" spans="1:14" ht="9.6" customHeight="1">
      <c r="A11" s="1193"/>
      <c r="B11" s="1190"/>
      <c r="C11" s="1190"/>
      <c r="D11" s="1190"/>
      <c r="E11" s="1190"/>
      <c r="F11" s="1190"/>
      <c r="G11" s="1190"/>
      <c r="H11" s="1190"/>
      <c r="I11" s="1190"/>
      <c r="J11" s="1190"/>
      <c r="K11" s="1190"/>
      <c r="L11" s="1190"/>
      <c r="M11" s="1190"/>
      <c r="N11" s="1190"/>
    </row>
    <row r="12" spans="1:14" ht="19.2" customHeight="1">
      <c r="A12" s="1193"/>
      <c r="B12" s="1190"/>
      <c r="C12" s="1190"/>
      <c r="D12" s="1190"/>
      <c r="E12" s="1190"/>
      <c r="F12" s="1190"/>
      <c r="G12" s="1190"/>
      <c r="H12" s="1190"/>
      <c r="I12" s="1190"/>
      <c r="J12" s="1190"/>
      <c r="K12" s="1190"/>
      <c r="L12" s="1190"/>
      <c r="M12" s="1190"/>
      <c r="N12" s="1190"/>
    </row>
    <row r="13" spans="1:14" ht="7.2" customHeight="1">
      <c r="A13" s="1193"/>
      <c r="B13" s="1190"/>
      <c r="C13" s="1190"/>
      <c r="D13" s="1190"/>
      <c r="E13" s="1190"/>
      <c r="F13" s="1190"/>
      <c r="G13" s="1190"/>
      <c r="H13" s="1190"/>
      <c r="I13" s="1190"/>
      <c r="J13" s="1190"/>
      <c r="K13" s="1190"/>
      <c r="L13" s="1190"/>
      <c r="M13" s="1190"/>
      <c r="N13" s="1190"/>
    </row>
    <row r="14" spans="1:14" ht="29.4" customHeight="1">
      <c r="A14" s="50">
        <v>4</v>
      </c>
      <c r="B14" s="1196" t="s">
        <v>89</v>
      </c>
      <c r="C14" s="1197"/>
      <c r="D14" s="1197"/>
      <c r="E14" s="1197"/>
      <c r="F14" s="1197"/>
      <c r="G14" s="1198"/>
      <c r="H14" s="1199" t="s">
        <v>257</v>
      </c>
      <c r="I14" s="1197"/>
      <c r="J14" s="1197"/>
      <c r="K14" s="1197"/>
      <c r="L14" s="1197"/>
      <c r="M14" s="1197"/>
      <c r="N14" s="1198"/>
    </row>
    <row r="15" spans="1:14">
      <c r="A15" s="1193">
        <v>5</v>
      </c>
      <c r="B15" s="1190" t="s">
        <v>73</v>
      </c>
      <c r="C15" s="1190"/>
      <c r="D15" s="1190"/>
      <c r="E15" s="1190"/>
      <c r="F15" s="1190"/>
      <c r="G15" s="1190"/>
      <c r="H15" s="1195" t="s">
        <v>258</v>
      </c>
      <c r="I15" s="1190"/>
      <c r="J15" s="1190"/>
      <c r="K15" s="1190"/>
      <c r="L15" s="1190"/>
      <c r="M15" s="1190"/>
      <c r="N15" s="1190"/>
    </row>
    <row r="16" spans="1:14" ht="10.95" customHeight="1">
      <c r="A16" s="1193"/>
      <c r="B16" s="1190"/>
      <c r="C16" s="1190"/>
      <c r="D16" s="1190"/>
      <c r="E16" s="1190"/>
      <c r="F16" s="1190"/>
      <c r="G16" s="1190"/>
      <c r="H16" s="1190"/>
      <c r="I16" s="1190"/>
      <c r="J16" s="1190"/>
      <c r="K16" s="1190"/>
      <c r="L16" s="1190"/>
      <c r="M16" s="1190"/>
      <c r="N16" s="1190"/>
    </row>
    <row r="17" spans="1:14">
      <c r="A17" s="1193"/>
      <c r="B17" s="1190"/>
      <c r="C17" s="1190"/>
      <c r="D17" s="1190"/>
      <c r="E17" s="1190"/>
      <c r="F17" s="1190"/>
      <c r="G17" s="1190"/>
      <c r="H17" s="1190"/>
      <c r="I17" s="1190"/>
      <c r="J17" s="1190"/>
      <c r="K17" s="1190"/>
      <c r="L17" s="1190"/>
      <c r="M17" s="1190"/>
      <c r="N17" s="1190"/>
    </row>
    <row r="18" spans="1:14" ht="8.4" customHeight="1">
      <c r="A18" s="1193"/>
      <c r="B18" s="1190"/>
      <c r="C18" s="1190"/>
      <c r="D18" s="1190"/>
      <c r="E18" s="1190"/>
      <c r="F18" s="1190"/>
      <c r="G18" s="1190"/>
      <c r="H18" s="1190"/>
      <c r="I18" s="1190"/>
      <c r="J18" s="1190"/>
      <c r="K18" s="1190"/>
      <c r="L18" s="1190"/>
      <c r="M18" s="1190"/>
      <c r="N18" s="1190"/>
    </row>
    <row r="19" spans="1:14">
      <c r="A19" s="1193">
        <v>6</v>
      </c>
      <c r="B19" s="1190" t="s">
        <v>74</v>
      </c>
      <c r="C19" s="1190"/>
      <c r="D19" s="1190"/>
      <c r="E19" s="1190"/>
      <c r="F19" s="1190"/>
      <c r="G19" s="1190"/>
      <c r="H19" s="1195" t="s">
        <v>90</v>
      </c>
      <c r="I19" s="1190"/>
      <c r="J19" s="1190"/>
      <c r="K19" s="1190"/>
      <c r="L19" s="1190"/>
      <c r="M19" s="1190"/>
      <c r="N19" s="1190"/>
    </row>
    <row r="20" spans="1:14" ht="39.6" customHeight="1">
      <c r="A20" s="1193"/>
      <c r="B20" s="1190"/>
      <c r="C20" s="1190"/>
      <c r="D20" s="1190"/>
      <c r="E20" s="1190"/>
      <c r="F20" s="1190"/>
      <c r="G20" s="1190"/>
      <c r="H20" s="1190"/>
      <c r="I20" s="1190"/>
      <c r="J20" s="1190"/>
      <c r="K20" s="1190"/>
      <c r="L20" s="1190"/>
      <c r="M20" s="1190"/>
      <c r="N20" s="1190"/>
    </row>
    <row r="21" spans="1:14" ht="8.4" customHeight="1">
      <c r="A21" s="1193"/>
      <c r="B21" s="1190"/>
      <c r="C21" s="1190"/>
      <c r="D21" s="1190"/>
      <c r="E21" s="1190"/>
      <c r="F21" s="1190"/>
      <c r="G21" s="1190"/>
      <c r="H21" s="1190"/>
      <c r="I21" s="1190"/>
      <c r="J21" s="1190"/>
      <c r="K21" s="1190"/>
      <c r="L21" s="1190"/>
      <c r="M21" s="1190"/>
      <c r="N21" s="1190"/>
    </row>
    <row r="22" spans="1:14" ht="12.6" customHeight="1">
      <c r="A22" s="1193"/>
      <c r="B22" s="1190"/>
      <c r="C22" s="1190"/>
      <c r="D22" s="1190"/>
      <c r="E22" s="1190"/>
      <c r="F22" s="1190"/>
      <c r="G22" s="1190"/>
      <c r="H22" s="1190"/>
      <c r="I22" s="1190"/>
      <c r="J22" s="1190"/>
      <c r="K22" s="1190"/>
      <c r="L22" s="1190"/>
      <c r="M22" s="1190"/>
      <c r="N22" s="1190"/>
    </row>
    <row r="23" spans="1:14" ht="15" customHeight="1">
      <c r="A23" s="1193"/>
      <c r="B23" s="1190"/>
      <c r="C23" s="1190"/>
      <c r="D23" s="1190"/>
      <c r="E23" s="1190"/>
      <c r="F23" s="1190"/>
      <c r="G23" s="1190"/>
      <c r="H23" s="1190"/>
      <c r="I23" s="1190"/>
      <c r="J23" s="1190"/>
      <c r="K23" s="1190"/>
      <c r="L23" s="1190"/>
      <c r="M23" s="1190"/>
      <c r="N23" s="1190"/>
    </row>
    <row r="24" spans="1:14" ht="38.4" customHeight="1">
      <c r="A24" s="1193">
        <v>7</v>
      </c>
      <c r="B24" s="1200" t="s">
        <v>75</v>
      </c>
      <c r="C24" s="1200"/>
      <c r="D24" s="1200"/>
      <c r="E24" s="1200"/>
      <c r="F24" s="1200"/>
      <c r="G24" s="1200"/>
      <c r="H24" s="1201" t="s">
        <v>259</v>
      </c>
      <c r="I24" s="1200"/>
      <c r="J24" s="1200"/>
      <c r="K24" s="1200"/>
      <c r="L24" s="1200"/>
      <c r="M24" s="1200"/>
      <c r="N24" s="1200"/>
    </row>
    <row r="25" spans="1:14" ht="38.4" customHeight="1">
      <c r="A25" s="1193"/>
      <c r="B25" s="1200"/>
      <c r="C25" s="1200"/>
      <c r="D25" s="1200"/>
      <c r="E25" s="1200"/>
      <c r="F25" s="1200"/>
      <c r="G25" s="1200"/>
      <c r="H25" s="1200"/>
      <c r="I25" s="1200"/>
      <c r="J25" s="1200"/>
      <c r="K25" s="1200"/>
      <c r="L25" s="1200"/>
      <c r="M25" s="1200"/>
      <c r="N25" s="1200"/>
    </row>
    <row r="26" spans="1:14" ht="38.4" customHeight="1">
      <c r="A26" s="1193"/>
      <c r="B26" s="1200"/>
      <c r="C26" s="1200"/>
      <c r="D26" s="1200"/>
      <c r="E26" s="1200"/>
      <c r="F26" s="1200"/>
      <c r="G26" s="1200"/>
      <c r="H26" s="1200"/>
      <c r="I26" s="1200"/>
      <c r="J26" s="1200"/>
      <c r="K26" s="1200"/>
      <c r="L26" s="1200"/>
      <c r="M26" s="1200"/>
      <c r="N26" s="1200"/>
    </row>
    <row r="27" spans="1:14" ht="25.95" customHeight="1">
      <c r="A27" s="1193"/>
      <c r="B27" s="1200"/>
      <c r="C27" s="1200"/>
      <c r="D27" s="1200"/>
      <c r="E27" s="1200"/>
      <c r="F27" s="1200"/>
      <c r="G27" s="1200"/>
      <c r="H27" s="1200"/>
      <c r="I27" s="1200"/>
      <c r="J27" s="1200"/>
      <c r="K27" s="1200"/>
      <c r="L27" s="1200"/>
      <c r="M27" s="1200"/>
      <c r="N27" s="1200"/>
    </row>
    <row r="28" spans="1:14" ht="39" customHeight="1">
      <c r="A28" s="1193"/>
      <c r="B28" s="1200"/>
      <c r="C28" s="1200"/>
      <c r="D28" s="1200"/>
      <c r="E28" s="1200"/>
      <c r="F28" s="1200"/>
      <c r="G28" s="1200"/>
      <c r="H28" s="1200"/>
      <c r="I28" s="1200"/>
      <c r="J28" s="1200"/>
      <c r="K28" s="1200"/>
      <c r="L28" s="1200"/>
      <c r="M28" s="1200"/>
      <c r="N28" s="1200"/>
    </row>
    <row r="29" spans="1:14">
      <c r="A29" s="1193">
        <v>8</v>
      </c>
      <c r="B29" s="1201" t="s">
        <v>76</v>
      </c>
      <c r="C29" s="1201"/>
      <c r="D29" s="1201"/>
      <c r="E29" s="1201"/>
      <c r="F29" s="1201"/>
      <c r="G29" s="1201"/>
      <c r="H29" s="1201" t="s">
        <v>91</v>
      </c>
      <c r="I29" s="1200"/>
      <c r="J29" s="1200"/>
      <c r="K29" s="1200"/>
      <c r="L29" s="1200"/>
      <c r="M29" s="1200"/>
      <c r="N29" s="1200"/>
    </row>
    <row r="30" spans="1:14" ht="20.399999999999999" customHeight="1">
      <c r="A30" s="1193"/>
      <c r="B30" s="1201"/>
      <c r="C30" s="1201"/>
      <c r="D30" s="1201"/>
      <c r="E30" s="1201"/>
      <c r="F30" s="1201"/>
      <c r="G30" s="1201"/>
      <c r="H30" s="1200"/>
      <c r="I30" s="1200"/>
      <c r="J30" s="1200"/>
      <c r="K30" s="1200"/>
      <c r="L30" s="1200"/>
      <c r="M30" s="1200"/>
      <c r="N30" s="1200"/>
    </row>
    <row r="31" spans="1:14" ht="20.399999999999999" customHeight="1">
      <c r="A31" s="1193"/>
      <c r="B31" s="1201"/>
      <c r="C31" s="1201"/>
      <c r="D31" s="1201"/>
      <c r="E31" s="1201"/>
      <c r="F31" s="1201"/>
      <c r="G31" s="1201"/>
      <c r="H31" s="1200"/>
      <c r="I31" s="1200"/>
      <c r="J31" s="1200"/>
      <c r="K31" s="1200"/>
      <c r="L31" s="1200"/>
      <c r="M31" s="1200"/>
      <c r="N31" s="1200"/>
    </row>
    <row r="32" spans="1:14" ht="31.95" customHeight="1">
      <c r="A32" s="1193"/>
      <c r="B32" s="1201"/>
      <c r="C32" s="1201"/>
      <c r="D32" s="1201"/>
      <c r="E32" s="1201"/>
      <c r="F32" s="1201"/>
      <c r="G32" s="1201"/>
      <c r="H32" s="1200"/>
      <c r="I32" s="1200"/>
      <c r="J32" s="1200"/>
      <c r="K32" s="1200"/>
      <c r="L32" s="1200"/>
      <c r="M32" s="1200"/>
      <c r="N32" s="1200"/>
    </row>
    <row r="33" spans="1:14" ht="5.4" customHeight="1">
      <c r="A33" s="1193"/>
      <c r="B33" s="1201"/>
      <c r="C33" s="1201"/>
      <c r="D33" s="1201"/>
      <c r="E33" s="1201"/>
      <c r="F33" s="1201"/>
      <c r="G33" s="1201"/>
      <c r="H33" s="1200"/>
      <c r="I33" s="1200"/>
      <c r="J33" s="1200"/>
      <c r="K33" s="1200"/>
      <c r="L33" s="1200"/>
      <c r="M33" s="1200"/>
      <c r="N33" s="1200"/>
    </row>
    <row r="34" spans="1:14">
      <c r="A34" s="1193">
        <v>9</v>
      </c>
      <c r="B34" s="1200" t="s">
        <v>260</v>
      </c>
      <c r="C34" s="1200"/>
      <c r="D34" s="1200"/>
      <c r="E34" s="1200"/>
      <c r="F34" s="1200"/>
      <c r="G34" s="1200"/>
      <c r="H34" s="1201" t="s">
        <v>92</v>
      </c>
      <c r="I34" s="1200"/>
      <c r="J34" s="1200"/>
      <c r="K34" s="1200"/>
      <c r="L34" s="1200"/>
      <c r="M34" s="1200"/>
      <c r="N34" s="1200"/>
    </row>
    <row r="35" spans="1:14" ht="4.95" customHeight="1">
      <c r="A35" s="1193"/>
      <c r="B35" s="1200"/>
      <c r="C35" s="1200"/>
      <c r="D35" s="1200"/>
      <c r="E35" s="1200"/>
      <c r="F35" s="1200"/>
      <c r="G35" s="1200"/>
      <c r="H35" s="1200"/>
      <c r="I35" s="1200"/>
      <c r="J35" s="1200"/>
      <c r="K35" s="1200"/>
      <c r="L35" s="1200"/>
      <c r="M35" s="1200"/>
      <c r="N35" s="1200"/>
    </row>
    <row r="36" spans="1:14" ht="10.199999999999999" customHeight="1">
      <c r="A36" s="1193"/>
      <c r="B36" s="1200"/>
      <c r="C36" s="1200"/>
      <c r="D36" s="1200"/>
      <c r="E36" s="1200"/>
      <c r="F36" s="1200"/>
      <c r="G36" s="1200"/>
      <c r="H36" s="1200"/>
      <c r="I36" s="1200"/>
      <c r="J36" s="1200"/>
      <c r="K36" s="1200"/>
      <c r="L36" s="1200"/>
      <c r="M36" s="1200"/>
      <c r="N36" s="1200"/>
    </row>
    <row r="37" spans="1:14" ht="12" customHeight="1">
      <c r="A37" s="1193"/>
      <c r="B37" s="1200"/>
      <c r="C37" s="1200"/>
      <c r="D37" s="1200"/>
      <c r="E37" s="1200"/>
      <c r="F37" s="1200"/>
      <c r="G37" s="1200"/>
      <c r="H37" s="1200"/>
      <c r="I37" s="1200"/>
      <c r="J37" s="1200"/>
      <c r="K37" s="1200"/>
      <c r="L37" s="1200"/>
      <c r="M37" s="1200"/>
      <c r="N37" s="1200"/>
    </row>
    <row r="38" spans="1:14" ht="7.2" customHeight="1">
      <c r="A38" s="1193"/>
      <c r="B38" s="1200"/>
      <c r="C38" s="1200"/>
      <c r="D38" s="1200"/>
      <c r="E38" s="1200"/>
      <c r="F38" s="1200"/>
      <c r="G38" s="1200"/>
      <c r="H38" s="1200"/>
      <c r="I38" s="1200"/>
      <c r="J38" s="1200"/>
      <c r="K38" s="1200"/>
      <c r="L38" s="1200"/>
      <c r="M38" s="1200"/>
      <c r="N38" s="1200"/>
    </row>
    <row r="39" spans="1:14" ht="95.4" customHeight="1">
      <c r="A39" s="1202" t="s">
        <v>69</v>
      </c>
      <c r="B39" s="1203" t="s">
        <v>77</v>
      </c>
      <c r="C39" s="1204"/>
      <c r="D39" s="1204"/>
      <c r="E39" s="1204"/>
      <c r="F39" s="1204"/>
      <c r="G39" s="1204"/>
      <c r="H39" s="1204"/>
      <c r="I39" s="1204"/>
      <c r="J39" s="1204"/>
      <c r="K39" s="1204"/>
      <c r="L39" s="1204"/>
      <c r="M39" s="1204"/>
      <c r="N39" s="1204"/>
    </row>
    <row r="40" spans="1:14" ht="14.4" customHeight="1">
      <c r="A40" s="1202"/>
      <c r="B40" s="1205" t="s">
        <v>261</v>
      </c>
      <c r="C40" s="1206"/>
      <c r="D40" s="1206"/>
      <c r="E40" s="1206"/>
      <c r="F40" s="1206"/>
      <c r="G40" s="1206"/>
      <c r="H40" s="1206"/>
      <c r="I40" s="1206"/>
      <c r="J40" s="1206"/>
      <c r="K40" s="1206"/>
      <c r="L40" s="1206"/>
      <c r="M40" s="1206"/>
      <c r="N40" s="1207"/>
    </row>
    <row r="41" spans="1:14">
      <c r="A41" s="1202"/>
      <c r="B41" s="1208"/>
      <c r="C41" s="1209"/>
      <c r="D41" s="1209"/>
      <c r="E41" s="1209"/>
      <c r="F41" s="1209"/>
      <c r="G41" s="1209"/>
      <c r="H41" s="1209"/>
      <c r="I41" s="1209"/>
      <c r="J41" s="1209"/>
      <c r="K41" s="1209"/>
      <c r="L41" s="1209"/>
      <c r="M41" s="1209"/>
      <c r="N41" s="1210"/>
    </row>
    <row r="42" spans="1:14" ht="23.4" customHeight="1">
      <c r="A42" s="1202"/>
      <c r="B42" s="1211"/>
      <c r="C42" s="1212"/>
      <c r="D42" s="1212"/>
      <c r="E42" s="1212"/>
      <c r="F42" s="1212"/>
      <c r="G42" s="1212"/>
      <c r="H42" s="1212"/>
      <c r="I42" s="1212"/>
      <c r="J42" s="1212"/>
      <c r="K42" s="1212"/>
      <c r="L42" s="1212"/>
      <c r="M42" s="1212"/>
      <c r="N42" s="1213"/>
    </row>
    <row r="43" spans="1:14">
      <c r="A43" s="1202"/>
      <c r="B43" s="1208" t="s">
        <v>93</v>
      </c>
      <c r="C43" s="1214"/>
      <c r="D43" s="1214"/>
      <c r="E43" s="1214"/>
      <c r="F43" s="1214"/>
      <c r="G43" s="1214"/>
      <c r="H43" s="1214"/>
      <c r="I43" s="1214"/>
      <c r="J43" s="1214"/>
      <c r="K43" s="1214"/>
      <c r="L43" s="1214"/>
      <c r="M43" s="1214"/>
      <c r="N43" s="1215"/>
    </row>
    <row r="44" spans="1:14" ht="21" customHeight="1">
      <c r="A44" s="1202"/>
      <c r="B44" s="1216"/>
      <c r="C44" s="1214"/>
      <c r="D44" s="1214"/>
      <c r="E44" s="1214"/>
      <c r="F44" s="1214"/>
      <c r="G44" s="1214"/>
      <c r="H44" s="1214"/>
      <c r="I44" s="1214"/>
      <c r="J44" s="1214"/>
      <c r="K44" s="1214"/>
      <c r="L44" s="1214"/>
      <c r="M44" s="1214"/>
      <c r="N44" s="1215"/>
    </row>
    <row r="45" spans="1:14" ht="18" customHeight="1">
      <c r="A45" s="1202"/>
      <c r="B45" s="1217"/>
      <c r="C45" s="1218"/>
      <c r="D45" s="1218"/>
      <c r="E45" s="1218"/>
      <c r="F45" s="1218"/>
      <c r="G45" s="1218"/>
      <c r="H45" s="1218"/>
      <c r="I45" s="1218"/>
      <c r="J45" s="1218"/>
      <c r="K45" s="1218"/>
      <c r="L45" s="1218"/>
      <c r="M45" s="1218"/>
      <c r="N45" s="1219"/>
    </row>
  </sheetData>
  <sheetProtection algorithmName="SHA-512" hashValue="DRklsib6RI3uqIy59XcQzUHqzZrzDQ0pjc2cNfFYgoJnPqtk0aAX6dn4vcMWwJGMJAw/KS3LT0A9tmlw7mkT2Q==" saltValue="gy+Bzx/CA6uUCdmR5mKq+A==" spinCount="100000" sheet="1" objects="1" scenarios="1" selectLockedCells="1" selectUnlockedCells="1"/>
  <mergeCells count="31">
    <mergeCell ref="A34:A38"/>
    <mergeCell ref="B34:G38"/>
    <mergeCell ref="H34:N38"/>
    <mergeCell ref="A39:A45"/>
    <mergeCell ref="B39:N39"/>
    <mergeCell ref="B40:N42"/>
    <mergeCell ref="B43:N45"/>
    <mergeCell ref="A24:A28"/>
    <mergeCell ref="B24:G28"/>
    <mergeCell ref="H24:N28"/>
    <mergeCell ref="A29:A33"/>
    <mergeCell ref="B29:G33"/>
    <mergeCell ref="H29:N33"/>
    <mergeCell ref="A15:A18"/>
    <mergeCell ref="B15:G18"/>
    <mergeCell ref="H15:N18"/>
    <mergeCell ref="A19:A23"/>
    <mergeCell ref="B19:G23"/>
    <mergeCell ref="H19:N23"/>
    <mergeCell ref="A9:A13"/>
    <mergeCell ref="B9:G13"/>
    <mergeCell ref="H9:N13"/>
    <mergeCell ref="B14:G14"/>
    <mergeCell ref="H14:N14"/>
    <mergeCell ref="A2:N2"/>
    <mergeCell ref="A3:A4"/>
    <mergeCell ref="B3:G4"/>
    <mergeCell ref="H3:N4"/>
    <mergeCell ref="A5:A8"/>
    <mergeCell ref="B5:G8"/>
    <mergeCell ref="H5:N8"/>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①収支予算書</vt:lpstr>
      <vt:lpstr>②収支報告書</vt:lpstr>
      <vt:lpstr>③支出明細書</vt:lpstr>
      <vt:lpstr>④活動報告書</vt:lpstr>
      <vt:lpstr>支出明細集計_リスト</vt:lpstr>
      <vt:lpstr>①収支予算書（A4縦2頁印刷用）</vt:lpstr>
      <vt:lpstr>(別紙1) 2025年度対象経費基準【基盤強化推進費・事業】</vt:lpstr>
      <vt:lpstr>【JBA】証拠書類（注意点）</vt:lpstr>
      <vt:lpstr>'(別紙1) 2025年度対象経費基準【基盤強化推進費・事業】'!Print_Area</vt:lpstr>
      <vt:lpstr>①収支予算書!Print_Area</vt:lpstr>
      <vt:lpstr>'①収支予算書（A4縦2頁印刷用）'!Print_Area</vt:lpstr>
      <vt:lpstr>②収支報告書!Print_Area</vt:lpstr>
      <vt:lpstr>③支出明細書!Print_Area</vt:lpstr>
      <vt:lpstr>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北海道バスケットボール協会</cp:lastModifiedBy>
  <cp:lastPrinted>2025-01-10T08:33:13Z</cp:lastPrinted>
  <dcterms:created xsi:type="dcterms:W3CDTF">2017-03-22T11:28:31Z</dcterms:created>
  <dcterms:modified xsi:type="dcterms:W3CDTF">2025-01-10T08:35:31Z</dcterms:modified>
</cp:coreProperties>
</file>