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hbaof\Downloads\地区協会HPアップ\"/>
    </mc:Choice>
  </mc:AlternateContent>
  <xr:revisionPtr revIDLastSave="0" documentId="8_{5229F97C-71C4-45A7-A5F1-9CF91DC301A5}" xr6:coauthVersionLast="47" xr6:coauthVersionMax="47" xr10:uidLastSave="{00000000-0000-0000-0000-000000000000}"/>
  <bookViews>
    <workbookView xWindow="28692" yWindow="-108" windowWidth="29016" windowHeight="15696" tabRatio="785" xr2:uid="{A5EBA587-DBED-49AC-A028-58BD5C68B118}"/>
  </bookViews>
  <sheets>
    <sheet name="①収支予算書(様式)" sheetId="17" r:id="rId1"/>
    <sheet name="②収支報告書" sheetId="1" r:id="rId2"/>
    <sheet name="③支出明細書" sheetId="2" r:id="rId3"/>
    <sheet name="④活動報告書" sheetId="6" r:id="rId4"/>
    <sheet name="支出明細集計_リスト" sheetId="12" state="hidden" r:id="rId5"/>
    <sheet name="①収支予算書（A4縦2頁印刷用）" sheetId="21" r:id="rId6"/>
    <sheet name="「会議・日当・旅費交通・食糧・雑費」の区分(科目)の適用" sheetId="24" r:id="rId7"/>
    <sheet name="(別紙1)2025対象経費基準【基盤強化推進費　事業運営費】" sheetId="23" r:id="rId8"/>
  </sheets>
  <externalReferences>
    <externalReference r:id="rId9"/>
    <externalReference r:id="rId10"/>
    <externalReference r:id="rId11"/>
    <externalReference r:id="rId12"/>
    <externalReference r:id="rId13"/>
  </externalReferences>
  <definedNames>
    <definedName name="_xlnm._FilterDatabase" localSheetId="5" hidden="1">'①収支予算書（A4縦2頁印刷用）'!$A$5:$AD$19</definedName>
    <definedName name="_xlnm._FilterDatabase" localSheetId="0" hidden="1">'①収支予算書(様式)'!$A$5:$AD$19</definedName>
    <definedName name="_xlnm.Print_Area" localSheetId="7">'(別紙1)2025対象経費基準【基盤強化推進費　事業運営費】'!$A$1:$AW$7</definedName>
    <definedName name="_xlnm.Print_Area" localSheetId="6">'「会議・日当・旅費交通・食糧・雑費」の区分(科目)の適用'!$A$1:$K$14</definedName>
    <definedName name="_xlnm.Print_Area" localSheetId="5">'①収支予算書（A4縦2頁印刷用）'!$A$1:$BD$74</definedName>
    <definedName name="_xlnm.Print_Area" localSheetId="0">'①収支予算書(様式)'!$A$1:$BD$74</definedName>
    <definedName name="_xlnm.Print_Area" localSheetId="1">②収支報告書!$A$1:$AD$50</definedName>
    <definedName name="_xlnm.Print_Area" localSheetId="2">③支出明細書!$A$1:$H$65</definedName>
    <definedName name="_xlnm.Print_Area" localSheetId="3">④活動報告書!$A$1:$V$78</definedName>
    <definedName name="Z_C3470CC4_D0F0_4B7F_8446_B235CFA777F2_.wvu.Cols" localSheetId="2" hidden="1">支出明細集計_リスト!$G:$G</definedName>
    <definedName name="Z_C3470CC4_D0F0_4B7F_8446_B235CFA777F2_.wvu.PrintArea" localSheetId="1" hidden="1">②収支報告書!$A$1:$AD$52</definedName>
    <definedName name="Z_C3470CC4_D0F0_4B7F_8446_B235CFA777F2_.wvu.PrintArea" localSheetId="2" hidden="1">③支出明細書!$A$3:$J$66</definedName>
    <definedName name="勘定科目" localSheetId="7">'[1]❷支出明細書'!$N$4:$N$26</definedName>
    <definedName name="勘定科目" localSheetId="6">'[2]❷支出明細書'!$N$4:$N$26</definedName>
    <definedName name="勘定科目">支出明細集計_リスト!$G$4:$G$35</definedName>
    <definedName name="対象外経費" localSheetId="7">'[1]❷支出明細書'!$P$4:$P$17</definedName>
    <definedName name="対象外経費" localSheetId="6">'[2]❷支出明細書'!$P$4:$P$17</definedName>
    <definedName name="対象外経費">支出明細集計_リスト!$I$4:$I$27</definedName>
    <definedName name="対象経費" localSheetId="7">'[1]❷支出明細書'!$O$4:$O$12</definedName>
    <definedName name="対象経費" localSheetId="6">'[2]❷支出明細書'!$O$4:$O$12</definedName>
    <definedName name="対象経費">支出明細集計_リスト!$H$4:$H$27</definedName>
    <definedName name="大区分" localSheetId="7">[3]区分表!$B$2:$G$2</definedName>
    <definedName name="大区分" localSheetId="6">[4]区分表!$B$2:$G$2</definedName>
    <definedName name="大区分">[3]区分表!$B$2:$G$2</definedName>
    <definedName name="中区分" localSheetId="7">'[1]❶ﾌｧﾝﾄﾞA収支報告書'!$V$2:$AA$2</definedName>
    <definedName name="中区分" localSheetId="6">'[2]❶ﾌｧﾝﾄﾞA収支報告書'!$V$2:$AA$2</definedName>
    <definedName name="中区分">'[5]❶ﾌｧﾝﾄﾞA収支報告書'!$V$2:$AA$2</definedName>
  </definedNames>
  <calcPr calcId="191029"/>
  <customWorkbookViews>
    <customWorkbookView name="user44 - 個人用ビュー" guid="{C3470CC4-D0F0-4B7F-8446-B235CFA777F2}" mergeInterval="0" personalView="1" maximized="1" xWindow="-8" yWindow="-8" windowWidth="1296" windowHeight="1000" activeSheetId="2"/>
  </customWorkbookViews>
</workbook>
</file>

<file path=xl/calcChain.xml><?xml version="1.0" encoding="utf-8"?>
<calcChain xmlns="http://schemas.openxmlformats.org/spreadsheetml/2006/main">
  <c r="J47" i="1" l="1"/>
  <c r="J46" i="1"/>
  <c r="J45" i="1"/>
  <c r="J44" i="1"/>
  <c r="J43" i="1"/>
  <c r="J42" i="1"/>
  <c r="J41" i="1"/>
  <c r="J40" i="1"/>
  <c r="J39" i="1"/>
  <c r="J38" i="1"/>
  <c r="J37" i="1"/>
  <c r="J36" i="1"/>
  <c r="J35" i="1"/>
  <c r="J34" i="1"/>
  <c r="J33" i="1"/>
  <c r="T18" i="2"/>
  <c r="D10" i="17"/>
  <c r="AZ58" i="21"/>
  <c r="BA58" i="21"/>
  <c r="BB58" i="21"/>
  <c r="AZ59" i="21"/>
  <c r="BA59" i="21"/>
  <c r="BB59" i="21"/>
  <c r="AZ60" i="21"/>
  <c r="BA60" i="21"/>
  <c r="BB60" i="21"/>
  <c r="AZ61" i="21"/>
  <c r="BA61" i="21"/>
  <c r="BB61" i="21"/>
  <c r="AZ62" i="21"/>
  <c r="BA62" i="21"/>
  <c r="BB62" i="21"/>
  <c r="AZ63" i="21"/>
  <c r="BA63" i="21"/>
  <c r="BB63" i="21"/>
  <c r="AY63" i="21"/>
  <c r="AY62" i="21"/>
  <c r="AY61" i="21"/>
  <c r="AY60" i="21"/>
  <c r="AY59" i="21"/>
  <c r="AY58" i="21"/>
  <c r="AU58" i="21"/>
  <c r="AW59" i="21"/>
  <c r="AW63" i="21"/>
  <c r="AW62" i="21"/>
  <c r="AW61" i="21"/>
  <c r="AW60" i="21"/>
  <c r="AU59" i="21"/>
  <c r="AQ58" i="21"/>
  <c r="AR58" i="21"/>
  <c r="AS58" i="21"/>
  <c r="AT58" i="21"/>
  <c r="AQ59" i="21"/>
  <c r="AR59" i="21"/>
  <c r="AS59" i="21"/>
  <c r="AT59" i="21"/>
  <c r="AQ60" i="21"/>
  <c r="AR60" i="21"/>
  <c r="AS60" i="21"/>
  <c r="AT60" i="21"/>
  <c r="AU60" i="21"/>
  <c r="AQ61" i="21"/>
  <c r="AR61" i="21"/>
  <c r="AS61" i="21"/>
  <c r="AT61" i="21"/>
  <c r="AU61" i="21"/>
  <c r="AQ62" i="21"/>
  <c r="AR62" i="21"/>
  <c r="AS62" i="21"/>
  <c r="AT62" i="21"/>
  <c r="AU62" i="21"/>
  <c r="AQ63" i="21"/>
  <c r="AR63" i="21"/>
  <c r="AS63" i="21"/>
  <c r="AT63" i="21"/>
  <c r="AU63" i="21"/>
  <c r="AT50" i="21"/>
  <c r="AT51" i="21"/>
  <c r="AT52" i="21"/>
  <c r="AT53" i="21"/>
  <c r="AT54" i="21"/>
  <c r="AT55" i="21"/>
  <c r="AU55" i="21"/>
  <c r="AU54" i="21"/>
  <c r="AU53" i="21"/>
  <c r="AU52" i="21"/>
  <c r="AU51" i="21"/>
  <c r="AU50" i="21"/>
  <c r="AY51" i="21"/>
  <c r="AZ51" i="21"/>
  <c r="BA51" i="21"/>
  <c r="BB51" i="21"/>
  <c r="AY52" i="21"/>
  <c r="AZ52" i="21"/>
  <c r="BA52" i="21"/>
  <c r="BB52" i="21"/>
  <c r="AY53" i="21"/>
  <c r="AZ53" i="21"/>
  <c r="BA53" i="21"/>
  <c r="BB53" i="21"/>
  <c r="AY54" i="21"/>
  <c r="AZ54" i="21"/>
  <c r="BA54" i="21"/>
  <c r="BB54" i="21"/>
  <c r="AY55" i="21"/>
  <c r="AZ55" i="21"/>
  <c r="BA55" i="21"/>
  <c r="BB55" i="21"/>
  <c r="AX51" i="21"/>
  <c r="AX52" i="21"/>
  <c r="AX53" i="21"/>
  <c r="AX54" i="21"/>
  <c r="AX55" i="21"/>
  <c r="AZ50" i="21"/>
  <c r="BA50" i="21"/>
  <c r="BB50" i="21"/>
  <c r="AY50" i="21"/>
  <c r="AX50" i="21"/>
  <c r="AV50" i="21"/>
  <c r="AV51" i="21"/>
  <c r="AV52" i="21"/>
  <c r="AV53" i="21"/>
  <c r="AV54" i="21"/>
  <c r="AV55" i="21"/>
  <c r="AH63" i="17"/>
  <c r="AH62" i="17"/>
  <c r="AH61" i="17"/>
  <c r="AH60" i="17"/>
  <c r="AH59" i="17"/>
  <c r="AX63" i="17"/>
  <c r="AX63" i="21" s="1"/>
  <c r="AX62" i="17"/>
  <c r="AX62" i="21" s="1"/>
  <c r="AX61" i="17"/>
  <c r="AX61" i="21" s="1"/>
  <c r="AX60" i="17"/>
  <c r="AX60" i="21" s="1"/>
  <c r="AX59" i="17"/>
  <c r="AX59" i="21" s="1"/>
  <c r="AV60" i="17"/>
  <c r="AV60" i="21" s="1"/>
  <c r="AV61" i="17"/>
  <c r="AV61" i="21" s="1"/>
  <c r="AV62" i="17"/>
  <c r="AV62" i="21" s="1"/>
  <c r="AV63" i="17"/>
  <c r="AV63" i="21" s="1"/>
  <c r="AV59" i="17"/>
  <c r="AV59" i="21" s="1"/>
  <c r="AW55" i="17"/>
  <c r="Y49" i="17" s="1"/>
  <c r="AW54" i="17"/>
  <c r="Y48" i="17" s="1"/>
  <c r="AW53" i="17"/>
  <c r="Y47" i="17" s="1"/>
  <c r="AW52" i="17"/>
  <c r="Y46" i="17" s="1"/>
  <c r="AW51" i="17"/>
  <c r="Y45" i="17" s="1"/>
  <c r="AL55" i="17"/>
  <c r="AL54" i="17"/>
  <c r="AL53" i="17"/>
  <c r="AL52" i="17"/>
  <c r="AL51" i="17"/>
  <c r="AL51" i="21" s="1"/>
  <c r="AW51" i="21" l="1"/>
  <c r="AW53" i="21"/>
  <c r="AW54" i="21"/>
  <c r="AW55" i="21"/>
  <c r="AX64" i="21"/>
  <c r="AV64" i="21"/>
  <c r="AW52" i="21"/>
  <c r="AW56" i="17"/>
  <c r="AW56" i="21" l="1"/>
  <c r="AI70" i="21" l="1"/>
  <c r="AJ70" i="21"/>
  <c r="AK70" i="21"/>
  <c r="AL70" i="21"/>
  <c r="AN70" i="21"/>
  <c r="AO70" i="21"/>
  <c r="AI71" i="21"/>
  <c r="AJ71" i="21"/>
  <c r="AK71" i="21"/>
  <c r="AL71" i="21"/>
  <c r="AN71" i="21"/>
  <c r="AO71" i="21"/>
  <c r="AI72" i="21"/>
  <c r="AJ72" i="21"/>
  <c r="AK72" i="21"/>
  <c r="AL72" i="21"/>
  <c r="AN72" i="21"/>
  <c r="AO72" i="21"/>
  <c r="AO69" i="21"/>
  <c r="AN69" i="21"/>
  <c r="AN63" i="21"/>
  <c r="AJ69" i="21"/>
  <c r="AK69" i="21"/>
  <c r="AL69" i="21"/>
  <c r="AI69" i="21"/>
  <c r="AI63" i="21"/>
  <c r="AP59" i="21"/>
  <c r="AI58" i="21"/>
  <c r="AJ58" i="21"/>
  <c r="AK58" i="21"/>
  <c r="AL58" i="21"/>
  <c r="AM58" i="21"/>
  <c r="AN58" i="21"/>
  <c r="AO58" i="21"/>
  <c r="AP58" i="21"/>
  <c r="AI60" i="21"/>
  <c r="AJ60" i="21"/>
  <c r="AK60" i="21"/>
  <c r="AL60" i="21"/>
  <c r="AM60" i="21"/>
  <c r="AN60" i="21"/>
  <c r="AO60" i="21"/>
  <c r="AP60" i="21"/>
  <c r="AI61" i="21"/>
  <c r="AJ61" i="21"/>
  <c r="AK61" i="21"/>
  <c r="AL61" i="21"/>
  <c r="AM61" i="21"/>
  <c r="AN61" i="21"/>
  <c r="AO61" i="21"/>
  <c r="AP61" i="21"/>
  <c r="AI62" i="21"/>
  <c r="AJ62" i="21"/>
  <c r="AK62" i="21"/>
  <c r="AL62" i="21"/>
  <c r="AM62" i="21"/>
  <c r="AN62" i="21"/>
  <c r="AO62" i="21"/>
  <c r="AP62" i="21"/>
  <c r="AJ63" i="21"/>
  <c r="AK63" i="21"/>
  <c r="AL63" i="21"/>
  <c r="AM63" i="21"/>
  <c r="AO63" i="21"/>
  <c r="AP63" i="21"/>
  <c r="AJ59" i="21"/>
  <c r="AK59" i="21"/>
  <c r="AL59" i="21"/>
  <c r="AM59" i="21"/>
  <c r="AN59" i="21"/>
  <c r="AO59" i="21"/>
  <c r="AI59" i="21"/>
  <c r="AM50" i="21"/>
  <c r="AN50" i="21"/>
  <c r="AO50" i="21"/>
  <c r="AP50" i="21"/>
  <c r="AQ50" i="21"/>
  <c r="AR50" i="21"/>
  <c r="AS50" i="21"/>
  <c r="AI52" i="21"/>
  <c r="AJ52" i="21"/>
  <c r="AK52" i="21"/>
  <c r="AM52" i="21"/>
  <c r="AN52" i="21"/>
  <c r="AO52" i="21"/>
  <c r="AP52" i="21"/>
  <c r="AQ52" i="21"/>
  <c r="AR52" i="21"/>
  <c r="AS52" i="21"/>
  <c r="AI53" i="21"/>
  <c r="AJ53" i="21"/>
  <c r="AK53" i="21"/>
  <c r="AM53" i="21"/>
  <c r="AN53" i="21"/>
  <c r="AO53" i="21"/>
  <c r="AP53" i="21"/>
  <c r="AQ53" i="21"/>
  <c r="AR53" i="21"/>
  <c r="AS53" i="21"/>
  <c r="AI54" i="21"/>
  <c r="AJ54" i="21"/>
  <c r="AK54" i="21"/>
  <c r="AM54" i="21"/>
  <c r="AN54" i="21"/>
  <c r="AO54" i="21"/>
  <c r="AP54" i="21"/>
  <c r="AQ54" i="21"/>
  <c r="AR54" i="21"/>
  <c r="AS54" i="21"/>
  <c r="AI55" i="21"/>
  <c r="AJ55" i="21"/>
  <c r="AK55" i="21"/>
  <c r="AM55" i="21"/>
  <c r="AN55" i="21"/>
  <c r="AO55" i="21"/>
  <c r="AP55" i="21"/>
  <c r="AQ55" i="21"/>
  <c r="AR55" i="21"/>
  <c r="AS55" i="21"/>
  <c r="AN51" i="21"/>
  <c r="AO51" i="21"/>
  <c r="AP51" i="21"/>
  <c r="AQ51" i="21"/>
  <c r="AR51" i="21"/>
  <c r="AS51" i="21"/>
  <c r="AM51" i="21"/>
  <c r="AK51" i="21"/>
  <c r="AJ51" i="21"/>
  <c r="AI51" i="21"/>
  <c r="AF52" i="21"/>
  <c r="AF69" i="21" s="1"/>
  <c r="AF53" i="21"/>
  <c r="AF70" i="21" s="1"/>
  <c r="AF54" i="21"/>
  <c r="AF71" i="21" s="1"/>
  <c r="AF55" i="21"/>
  <c r="AF72" i="21" s="1"/>
  <c r="AF51" i="21"/>
  <c r="AF59" i="21" s="1"/>
  <c r="AF45" i="21"/>
  <c r="AN40" i="21"/>
  <c r="AO40" i="21"/>
  <c r="AP40" i="21"/>
  <c r="AQ40" i="21"/>
  <c r="AR40" i="21"/>
  <c r="AS40" i="21"/>
  <c r="AT40" i="21"/>
  <c r="AU40" i="21"/>
  <c r="AO41" i="21"/>
  <c r="AP41" i="21"/>
  <c r="AQ41" i="21"/>
  <c r="AR41" i="21"/>
  <c r="AS41" i="21"/>
  <c r="AT41" i="21"/>
  <c r="AU41" i="21"/>
  <c r="AO42" i="21"/>
  <c r="AP42" i="21"/>
  <c r="AQ42" i="21"/>
  <c r="AR42" i="21"/>
  <c r="AS42" i="21"/>
  <c r="AT42" i="21"/>
  <c r="AU42" i="21"/>
  <c r="AO43" i="21"/>
  <c r="AP43" i="21"/>
  <c r="AQ43" i="21"/>
  <c r="AR43" i="21"/>
  <c r="AS43" i="21"/>
  <c r="AT43" i="21"/>
  <c r="AU43" i="21"/>
  <c r="AO44" i="21"/>
  <c r="AP44" i="21"/>
  <c r="AQ44" i="21"/>
  <c r="AR44" i="21"/>
  <c r="AS44" i="21"/>
  <c r="AT44" i="21"/>
  <c r="AU44" i="21"/>
  <c r="AO45" i="21"/>
  <c r="AP45" i="21"/>
  <c r="AQ45" i="21"/>
  <c r="AR45" i="21"/>
  <c r="AS45" i="21"/>
  <c r="AT45" i="21"/>
  <c r="AU45" i="21"/>
  <c r="AN42" i="21"/>
  <c r="AN43" i="21"/>
  <c r="AN44" i="21"/>
  <c r="AN45" i="21"/>
  <c r="AI42" i="21"/>
  <c r="AJ42" i="21"/>
  <c r="AK42" i="21"/>
  <c r="AL42" i="21"/>
  <c r="AI43" i="21"/>
  <c r="AJ43" i="21"/>
  <c r="AK43" i="21"/>
  <c r="AL43" i="21"/>
  <c r="AI44" i="21"/>
  <c r="AJ44" i="21"/>
  <c r="AK44" i="21"/>
  <c r="AL44" i="21"/>
  <c r="AI45" i="21"/>
  <c r="AJ45" i="21"/>
  <c r="AK45" i="21"/>
  <c r="AL45" i="21"/>
  <c r="AN41" i="21"/>
  <c r="AL41" i="21"/>
  <c r="AK41" i="21"/>
  <c r="AJ41" i="21"/>
  <c r="AI41" i="21"/>
  <c r="AF42" i="21"/>
  <c r="AF43" i="21"/>
  <c r="AF44" i="21"/>
  <c r="AF41" i="21"/>
  <c r="AF36" i="21"/>
  <c r="AH34" i="21"/>
  <c r="AI34" i="21"/>
  <c r="AK34" i="21"/>
  <c r="AH35" i="21"/>
  <c r="AI35" i="21"/>
  <c r="AK35" i="21"/>
  <c r="AH36" i="21"/>
  <c r="AI36" i="21"/>
  <c r="AK36" i="21"/>
  <c r="AK33" i="21"/>
  <c r="AI33" i="21"/>
  <c r="AH33" i="21"/>
  <c r="AF33" i="21"/>
  <c r="AF34" i="21"/>
  <c r="AF35" i="21"/>
  <c r="G30" i="21"/>
  <c r="AC51" i="21"/>
  <c r="AC52" i="21"/>
  <c r="AC53" i="21"/>
  <c r="AC54" i="21"/>
  <c r="AC55" i="21"/>
  <c r="AC56" i="21"/>
  <c r="AC57" i="21"/>
  <c r="AC58" i="21"/>
  <c r="AC59" i="21"/>
  <c r="AC60" i="21"/>
  <c r="AC61" i="21"/>
  <c r="AC62" i="21"/>
  <c r="AC63" i="21"/>
  <c r="AC64" i="21"/>
  <c r="AC65" i="21"/>
  <c r="AC66" i="21"/>
  <c r="AC67" i="21"/>
  <c r="AC68" i="21"/>
  <c r="AC50" i="21"/>
  <c r="Y50" i="21"/>
  <c r="Y51" i="21"/>
  <c r="Y52" i="21"/>
  <c r="Y53" i="21"/>
  <c r="Y54" i="21"/>
  <c r="Y55" i="21"/>
  <c r="Y56" i="21"/>
  <c r="Y57" i="21"/>
  <c r="Y58" i="21"/>
  <c r="Y59" i="21"/>
  <c r="Y60" i="21"/>
  <c r="Y61" i="21"/>
  <c r="Y62" i="21"/>
  <c r="Y63" i="21"/>
  <c r="Y64" i="21"/>
  <c r="Y65" i="21"/>
  <c r="Y66" i="21"/>
  <c r="Y67" i="21"/>
  <c r="Y68" i="21"/>
  <c r="S51" i="21"/>
  <c r="S52" i="21"/>
  <c r="S53" i="21"/>
  <c r="S54" i="21"/>
  <c r="S55" i="21"/>
  <c r="S56" i="21"/>
  <c r="S57" i="21"/>
  <c r="S58" i="21"/>
  <c r="S59" i="21"/>
  <c r="S60" i="21"/>
  <c r="S61" i="21"/>
  <c r="S62" i="21"/>
  <c r="S63" i="21"/>
  <c r="S68" i="21"/>
  <c r="S50" i="21"/>
  <c r="M50" i="21"/>
  <c r="M51" i="21"/>
  <c r="M52" i="21"/>
  <c r="M53" i="21"/>
  <c r="M54" i="21"/>
  <c r="M55" i="21"/>
  <c r="M56" i="21"/>
  <c r="M57" i="21"/>
  <c r="M58" i="21"/>
  <c r="M59" i="21"/>
  <c r="M60" i="21"/>
  <c r="M61" i="21"/>
  <c r="M62" i="21"/>
  <c r="M63" i="21"/>
  <c r="M68" i="21"/>
  <c r="K50" i="21"/>
  <c r="W50" i="21"/>
  <c r="W51" i="21"/>
  <c r="W52" i="21"/>
  <c r="W53" i="21"/>
  <c r="W54" i="21"/>
  <c r="W55" i="21"/>
  <c r="W56" i="21"/>
  <c r="W57" i="21"/>
  <c r="W58" i="21"/>
  <c r="W59" i="21"/>
  <c r="W60" i="21"/>
  <c r="W61" i="21"/>
  <c r="W62" i="21"/>
  <c r="W63" i="21"/>
  <c r="W68" i="21"/>
  <c r="Q50" i="21"/>
  <c r="Q51" i="21"/>
  <c r="Q52" i="21"/>
  <c r="Q53" i="21"/>
  <c r="Q54" i="21"/>
  <c r="Q55" i="21"/>
  <c r="Q56" i="21"/>
  <c r="Q57" i="21"/>
  <c r="Q58" i="21"/>
  <c r="Q59" i="21"/>
  <c r="Q60" i="21"/>
  <c r="Q61" i="21"/>
  <c r="Q62" i="21"/>
  <c r="Q63" i="21"/>
  <c r="Q68" i="21"/>
  <c r="K51" i="21"/>
  <c r="K52" i="21"/>
  <c r="K53" i="21"/>
  <c r="K54" i="21"/>
  <c r="K55" i="21"/>
  <c r="K56" i="21"/>
  <c r="K57" i="21"/>
  <c r="K58" i="21"/>
  <c r="K59" i="21"/>
  <c r="K60" i="21"/>
  <c r="K61" i="21"/>
  <c r="K62" i="21"/>
  <c r="K63" i="21"/>
  <c r="K68" i="21"/>
  <c r="G50" i="21"/>
  <c r="G51" i="21"/>
  <c r="G52" i="21"/>
  <c r="G53" i="21"/>
  <c r="G54" i="21"/>
  <c r="G55" i="21"/>
  <c r="G56" i="21"/>
  <c r="G57" i="21"/>
  <c r="G58" i="21"/>
  <c r="G59" i="21"/>
  <c r="G60" i="21"/>
  <c r="G61" i="21"/>
  <c r="G62" i="21"/>
  <c r="G63" i="21"/>
  <c r="G68" i="21"/>
  <c r="D33" i="21"/>
  <c r="G31" i="21"/>
  <c r="G32" i="21"/>
  <c r="G33" i="21"/>
  <c r="G27" i="21"/>
  <c r="G24" i="21"/>
  <c r="G25" i="21"/>
  <c r="G26" i="21"/>
  <c r="G23" i="21"/>
  <c r="D23" i="21"/>
  <c r="U29" i="21"/>
  <c r="P29" i="21"/>
  <c r="P28" i="21"/>
  <c r="J28" i="21"/>
  <c r="J29" i="21"/>
  <c r="D27" i="21"/>
  <c r="D30" i="21"/>
  <c r="D31" i="21"/>
  <c r="D32" i="21"/>
  <c r="D24" i="21"/>
  <c r="D25" i="21"/>
  <c r="D26" i="21"/>
  <c r="C16" i="21"/>
  <c r="C17" i="21"/>
  <c r="C18" i="21"/>
  <c r="C19" i="21"/>
  <c r="S15" i="21"/>
  <c r="P15" i="21"/>
  <c r="N15" i="21"/>
  <c r="L15" i="21"/>
  <c r="H15" i="21"/>
  <c r="F15" i="21"/>
  <c r="D15" i="21"/>
  <c r="C14" i="21"/>
  <c r="D11" i="21"/>
  <c r="J11" i="21"/>
  <c r="D8" i="21"/>
  <c r="L3" i="21" s="1"/>
  <c r="V5" i="21"/>
  <c r="V6" i="21"/>
  <c r="V7" i="21"/>
  <c r="V8" i="21"/>
  <c r="AF60" i="21"/>
  <c r="S65" i="17"/>
  <c r="S65" i="21" s="1"/>
  <c r="S66" i="17"/>
  <c r="S66" i="21" s="1"/>
  <c r="S67" i="17"/>
  <c r="S67" i="21" s="1"/>
  <c r="S64" i="17"/>
  <c r="S64" i="21" s="1"/>
  <c r="M65" i="17"/>
  <c r="M65" i="21" s="1"/>
  <c r="M66" i="17"/>
  <c r="M66" i="21" s="1"/>
  <c r="M67" i="17"/>
  <c r="M67" i="21" s="1"/>
  <c r="M64" i="17"/>
  <c r="M64" i="21" s="1"/>
  <c r="G64" i="17"/>
  <c r="G64" i="21" s="1"/>
  <c r="G65" i="17"/>
  <c r="G65" i="21" s="1"/>
  <c r="G66" i="17"/>
  <c r="G66" i="21" s="1"/>
  <c r="G67" i="17"/>
  <c r="G67" i="21" s="1"/>
  <c r="AF69" i="17"/>
  <c r="G40" i="17"/>
  <c r="G40" i="21" s="1"/>
  <c r="G41" i="17"/>
  <c r="G41" i="21" s="1"/>
  <c r="G42" i="17"/>
  <c r="G42" i="21" s="1"/>
  <c r="G43" i="17"/>
  <c r="G43" i="21" s="1"/>
  <c r="G39" i="17"/>
  <c r="G39" i="21" s="1"/>
  <c r="AF60" i="17"/>
  <c r="G46" i="17"/>
  <c r="G46" i="21" s="1"/>
  <c r="G47" i="17"/>
  <c r="G47" i="21" s="1"/>
  <c r="G48" i="17"/>
  <c r="G48" i="21" s="1"/>
  <c r="G49" i="17"/>
  <c r="G49" i="21" s="1"/>
  <c r="G45" i="17"/>
  <c r="G45" i="21" s="1"/>
  <c r="AF59" i="17"/>
  <c r="AF70" i="17"/>
  <c r="AF71" i="17"/>
  <c r="AF72" i="17"/>
  <c r="AF61" i="17"/>
  <c r="AF62" i="17"/>
  <c r="AF63" i="17"/>
  <c r="I24" i="6"/>
  <c r="S7" i="1"/>
  <c r="I5" i="2"/>
  <c r="J5" i="2"/>
  <c r="I6" i="2"/>
  <c r="J6" i="2"/>
  <c r="T7" i="2"/>
  <c r="I7" i="2"/>
  <c r="U8" i="2" s="1"/>
  <c r="J7" i="2"/>
  <c r="V8" i="2" s="1"/>
  <c r="I8" i="2"/>
  <c r="J8" i="2"/>
  <c r="T9" i="2"/>
  <c r="I9" i="2"/>
  <c r="J9" i="2"/>
  <c r="I10" i="2"/>
  <c r="U13" i="2" s="1"/>
  <c r="J10" i="2"/>
  <c r="T11" i="2"/>
  <c r="I11" i="2"/>
  <c r="U14" i="2" s="1"/>
  <c r="J11" i="2"/>
  <c r="V14" i="2" s="1"/>
  <c r="I12" i="2"/>
  <c r="J12" i="2"/>
  <c r="T13" i="2"/>
  <c r="I13" i="2"/>
  <c r="J13" i="2"/>
  <c r="T14" i="2"/>
  <c r="I14" i="2"/>
  <c r="U20" i="2" s="1"/>
  <c r="J14" i="2"/>
  <c r="T15" i="2"/>
  <c r="I15" i="2"/>
  <c r="J15" i="2"/>
  <c r="V17" i="2" s="1"/>
  <c r="I16" i="2"/>
  <c r="J16" i="2"/>
  <c r="T17" i="2"/>
  <c r="I17" i="2"/>
  <c r="J17" i="2"/>
  <c r="I18" i="2"/>
  <c r="J18" i="2"/>
  <c r="T20" i="2"/>
  <c r="I19" i="2"/>
  <c r="J19" i="2"/>
  <c r="T21" i="2"/>
  <c r="AH41" i="17"/>
  <c r="AH41" i="21" s="1"/>
  <c r="L3" i="17"/>
  <c r="I64" i="2"/>
  <c r="AL29" i="1"/>
  <c r="AL28" i="1"/>
  <c r="AL27" i="1"/>
  <c r="AL26" i="1"/>
  <c r="AJ29" i="1"/>
  <c r="AM29" i="1" s="1"/>
  <c r="AJ28" i="1"/>
  <c r="AM28" i="1" s="1"/>
  <c r="AJ27" i="1"/>
  <c r="AM27" i="1" s="1"/>
  <c r="AJ26" i="1"/>
  <c r="AM26" i="1" s="1"/>
  <c r="V20" i="2" l="1"/>
  <c r="U17" i="2"/>
  <c r="V16" i="2"/>
  <c r="U16" i="2"/>
  <c r="V13" i="2"/>
  <c r="V12" i="2"/>
  <c r="U12" i="2"/>
  <c r="V10" i="2"/>
  <c r="U10" i="2"/>
  <c r="D10" i="21"/>
  <c r="AF61" i="21"/>
  <c r="AF62" i="21"/>
  <c r="AF63" i="21"/>
  <c r="V6" i="2"/>
  <c r="U6" i="2"/>
  <c r="AM30" i="1"/>
  <c r="E13" i="1"/>
  <c r="G23" i="1"/>
  <c r="D28" i="1"/>
  <c r="Q13" i="1"/>
  <c r="O13" i="1"/>
  <c r="M13" i="1"/>
  <c r="I13" i="1"/>
  <c r="G13" i="1"/>
  <c r="D12" i="1"/>
  <c r="S8" i="1"/>
  <c r="S6" i="1"/>
  <c r="S5" i="1"/>
  <c r="M3" i="1"/>
  <c r="J5" i="6"/>
  <c r="P9" i="6"/>
  <c r="J18" i="6"/>
  <c r="T21" i="6"/>
  <c r="R21" i="6"/>
  <c r="P21" i="6"/>
  <c r="L21" i="6"/>
  <c r="J21" i="6"/>
  <c r="H21" i="6"/>
  <c r="P10" i="6"/>
  <c r="P8" i="6"/>
  <c r="D57" i="17"/>
  <c r="D63" i="17"/>
  <c r="D63" i="21" s="1"/>
  <c r="D62" i="17"/>
  <c r="D62" i="21" s="1"/>
  <c r="D61" i="17"/>
  <c r="D61" i="21" s="1"/>
  <c r="D60" i="17"/>
  <c r="D60" i="21" s="1"/>
  <c r="D51" i="17"/>
  <c r="D54" i="17"/>
  <c r="D55" i="17"/>
  <c r="D56" i="17"/>
  <c r="D53" i="17"/>
  <c r="D50" i="17"/>
  <c r="D68" i="17"/>
  <c r="O46" i="17"/>
  <c r="O46" i="21" s="1"/>
  <c r="O47" i="17"/>
  <c r="O47" i="21" s="1"/>
  <c r="O48" i="17"/>
  <c r="O48" i="21" s="1"/>
  <c r="O49" i="17"/>
  <c r="O49" i="21" s="1"/>
  <c r="O45" i="17"/>
  <c r="O45" i="21" s="1"/>
  <c r="K46" i="17"/>
  <c r="K46" i="21" s="1"/>
  <c r="K47" i="17"/>
  <c r="K47" i="21" s="1"/>
  <c r="K48" i="17"/>
  <c r="K48" i="21" s="1"/>
  <c r="K49" i="17"/>
  <c r="K49" i="21" s="1"/>
  <c r="K45" i="17"/>
  <c r="K45" i="21" s="1"/>
  <c r="Q40" i="17"/>
  <c r="Q40" i="21" s="1"/>
  <c r="Q41" i="17"/>
  <c r="Q41" i="21" s="1"/>
  <c r="Q42" i="17"/>
  <c r="Q42" i="21" s="1"/>
  <c r="Q43" i="17"/>
  <c r="Q43" i="21" s="1"/>
  <c r="Q39" i="17"/>
  <c r="Q39" i="21" s="1"/>
  <c r="O40" i="17"/>
  <c r="O40" i="21" s="1"/>
  <c r="O41" i="17"/>
  <c r="O41" i="21" s="1"/>
  <c r="O42" i="17"/>
  <c r="O42" i="21" s="1"/>
  <c r="O43" i="17"/>
  <c r="O43" i="21" s="1"/>
  <c r="O39" i="17"/>
  <c r="O39" i="21" s="1"/>
  <c r="K40" i="17"/>
  <c r="K40" i="21" s="1"/>
  <c r="K41" i="17"/>
  <c r="K41" i="21" s="1"/>
  <c r="K42" i="17"/>
  <c r="K42" i="21" s="1"/>
  <c r="K43" i="17"/>
  <c r="K43" i="21" s="1"/>
  <c r="K39" i="17"/>
  <c r="K39" i="21" s="1"/>
  <c r="M49" i="17"/>
  <c r="M49" i="21" s="1"/>
  <c r="M48" i="17"/>
  <c r="M48" i="21" s="1"/>
  <c r="M47" i="17"/>
  <c r="M47" i="21" s="1"/>
  <c r="M46" i="17"/>
  <c r="M46" i="21" s="1"/>
  <c r="M45" i="17"/>
  <c r="M45" i="21" s="1"/>
  <c r="D28" i="17"/>
  <c r="D28" i="21" s="1"/>
  <c r="M40" i="17"/>
  <c r="M40" i="21" s="1"/>
  <c r="M41" i="17"/>
  <c r="M41" i="21" s="1"/>
  <c r="M42" i="17"/>
  <c r="M42" i="21" s="1"/>
  <c r="M43" i="17"/>
  <c r="M43" i="21" s="1"/>
  <c r="M39" i="17"/>
  <c r="M39" i="21" s="1"/>
  <c r="AH42" i="17"/>
  <c r="AH42" i="21" s="1"/>
  <c r="AH43" i="17"/>
  <c r="AH43" i="21" s="1"/>
  <c r="AH44" i="17"/>
  <c r="AH44" i="21" s="1"/>
  <c r="AH45" i="17"/>
  <c r="AH45" i="21" s="1"/>
  <c r="D44" i="1" l="1"/>
  <c r="D47" i="1"/>
  <c r="D68" i="21"/>
  <c r="D45" i="1"/>
  <c r="D43" i="1"/>
  <c r="D42" i="1"/>
  <c r="D41" i="1"/>
  <c r="D57" i="21"/>
  <c r="D40" i="1"/>
  <c r="D56" i="21"/>
  <c r="D39" i="1"/>
  <c r="D55" i="21"/>
  <c r="D38" i="1"/>
  <c r="D54" i="21"/>
  <c r="D37" i="1"/>
  <c r="D53" i="21"/>
  <c r="D36" i="1"/>
  <c r="D51" i="21"/>
  <c r="D35" i="1"/>
  <c r="D50" i="21"/>
  <c r="AH46" i="21"/>
  <c r="AB24" i="1"/>
  <c r="G24" i="1" s="1"/>
  <c r="AM41" i="17"/>
  <c r="AM44" i="17"/>
  <c r="AM43" i="17"/>
  <c r="AM42" i="17"/>
  <c r="AM45" i="17"/>
  <c r="Y46" i="21" l="1"/>
  <c r="Y47" i="21"/>
  <c r="W46" i="17"/>
  <c r="W46" i="21" s="1"/>
  <c r="W47" i="17"/>
  <c r="W47" i="21" s="1"/>
  <c r="W48" i="17"/>
  <c r="W48" i="21" s="1"/>
  <c r="S46" i="17"/>
  <c r="S46" i="21" s="1"/>
  <c r="AH60" i="21"/>
  <c r="S47" i="17"/>
  <c r="S47" i="21" s="1"/>
  <c r="AH61" i="21"/>
  <c r="Q47" i="17"/>
  <c r="Q47" i="21" s="1"/>
  <c r="AL53" i="21"/>
  <c r="Q46" i="17"/>
  <c r="Q46" i="21" s="1"/>
  <c r="AL52" i="21"/>
  <c r="S43" i="17"/>
  <c r="S43" i="21" s="1"/>
  <c r="AM45" i="21"/>
  <c r="S40" i="17"/>
  <c r="S40" i="21" s="1"/>
  <c r="AM42" i="21"/>
  <c r="S39" i="17"/>
  <c r="S39" i="21" s="1"/>
  <c r="AM41" i="21"/>
  <c r="S42" i="17"/>
  <c r="S42" i="21" s="1"/>
  <c r="AM44" i="21"/>
  <c r="S41" i="17"/>
  <c r="S41" i="21" s="1"/>
  <c r="AM43" i="21"/>
  <c r="AM46" i="17"/>
  <c r="H65" i="2"/>
  <c r="AH53" i="17"/>
  <c r="AH53" i="21" s="1"/>
  <c r="AH70" i="17"/>
  <c r="AM70" i="17"/>
  <c r="AH52" i="17"/>
  <c r="AH52" i="21" s="1"/>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AL36" i="17"/>
  <c r="AL36" i="21" s="1"/>
  <c r="AJ36" i="17"/>
  <c r="AJ36" i="21" s="1"/>
  <c r="AL35" i="17"/>
  <c r="AL35" i="21" s="1"/>
  <c r="AJ35" i="17"/>
  <c r="AJ35" i="21" s="1"/>
  <c r="AL34" i="17"/>
  <c r="AL34" i="21" s="1"/>
  <c r="AJ34" i="17"/>
  <c r="AJ34" i="21" s="1"/>
  <c r="AL33" i="17"/>
  <c r="AL33" i="21" s="1"/>
  <c r="AJ33" i="17"/>
  <c r="AJ33" i="21" s="1"/>
  <c r="U47" i="17" l="1"/>
  <c r="U47" i="21" s="1"/>
  <c r="U46" i="17"/>
  <c r="U46" i="21" s="1"/>
  <c r="W65" i="17"/>
  <c r="W65" i="21" s="1"/>
  <c r="AM70" i="21"/>
  <c r="Q65" i="17"/>
  <c r="Q65" i="21" s="1"/>
  <c r="AH70" i="21"/>
  <c r="D38" i="17"/>
  <c r="D33" i="1" s="1"/>
  <c r="AM46" i="21"/>
  <c r="AH47" i="21" s="1"/>
  <c r="K65" i="17"/>
  <c r="K65" i="21" s="1"/>
  <c r="AM33" i="17"/>
  <c r="AM33" i="21" s="1"/>
  <c r="AM34" i="17"/>
  <c r="AM34" i="21" s="1"/>
  <c r="AM36" i="17"/>
  <c r="AM36" i="21" s="1"/>
  <c r="AM35" i="17"/>
  <c r="AM35" i="21" s="1"/>
  <c r="D25" i="1"/>
  <c r="D26" i="1"/>
  <c r="D27" i="1"/>
  <c r="D21" i="1"/>
  <c r="D22" i="1"/>
  <c r="D18" i="1"/>
  <c r="D38" i="21" l="1"/>
  <c r="AM37" i="21"/>
  <c r="AM37" i="17"/>
  <c r="AB29" i="17" l="1"/>
  <c r="AH46" i="17"/>
  <c r="AH47" i="17" s="1"/>
  <c r="T28" i="2"/>
  <c r="T26" i="2"/>
  <c r="T24" i="2"/>
  <c r="T22" i="2"/>
  <c r="T5" i="2"/>
  <c r="D29" i="17" l="1"/>
  <c r="D29" i="21" s="1"/>
  <c r="AB29" i="21"/>
  <c r="T29" i="2"/>
  <c r="D24" i="1" l="1"/>
  <c r="G29" i="1"/>
  <c r="AH54" i="17"/>
  <c r="AH54" i="21" s="1"/>
  <c r="AH55" i="17"/>
  <c r="AH55" i="21" s="1"/>
  <c r="AH51" i="17"/>
  <c r="AH51" i="21" s="1"/>
  <c r="G12" i="1"/>
  <c r="G18" i="6"/>
  <c r="Y45" i="21" l="1"/>
  <c r="Y48" i="21"/>
  <c r="Y49" i="21"/>
  <c r="W45" i="17"/>
  <c r="W45" i="21" s="1"/>
  <c r="W49" i="17"/>
  <c r="W49" i="21" s="1"/>
  <c r="U45" i="17"/>
  <c r="U45" i="21" s="1"/>
  <c r="U49" i="17"/>
  <c r="U49" i="21" s="1"/>
  <c r="U48" i="17"/>
  <c r="U48" i="21" s="1"/>
  <c r="S45" i="17"/>
  <c r="S45" i="21" s="1"/>
  <c r="AH59" i="21"/>
  <c r="S48" i="17"/>
  <c r="S48" i="21" s="1"/>
  <c r="AH62" i="21"/>
  <c r="S49" i="17"/>
  <c r="S49" i="21" s="1"/>
  <c r="AH63" i="21"/>
  <c r="Q45" i="17"/>
  <c r="Q45" i="21" s="1"/>
  <c r="Q49" i="17"/>
  <c r="Q49" i="21" s="1"/>
  <c r="AL55" i="21"/>
  <c r="Q48" i="17"/>
  <c r="Q48" i="21" s="1"/>
  <c r="AL54" i="21"/>
  <c r="AH56" i="21"/>
  <c r="AH56" i="17"/>
  <c r="AH64" i="17"/>
  <c r="AL56" i="17"/>
  <c r="AV64" i="17"/>
  <c r="AX64" i="17"/>
  <c r="G26" i="6"/>
  <c r="D14" i="1"/>
  <c r="AM72" i="17"/>
  <c r="AH72" i="17"/>
  <c r="AM71" i="17"/>
  <c r="AH71" i="17"/>
  <c r="AM69" i="17"/>
  <c r="AH69" i="17"/>
  <c r="D34" i="17"/>
  <c r="D20" i="1"/>
  <c r="D19" i="1"/>
  <c r="D11" i="1"/>
  <c r="AH65" i="17" l="1"/>
  <c r="W66" i="17"/>
  <c r="W66" i="21" s="1"/>
  <c r="AM71" i="21"/>
  <c r="W67" i="17"/>
  <c r="W67" i="21" s="1"/>
  <c r="AM72" i="21"/>
  <c r="W64" i="17"/>
  <c r="W64" i="21" s="1"/>
  <c r="AM69" i="21"/>
  <c r="Q67" i="17"/>
  <c r="Q67" i="21" s="1"/>
  <c r="AH72" i="21"/>
  <c r="Q64" i="17"/>
  <c r="Q64" i="21" s="1"/>
  <c r="AH69" i="21"/>
  <c r="Q66" i="17"/>
  <c r="AH71" i="21"/>
  <c r="D44" i="17"/>
  <c r="D44" i="21" s="1"/>
  <c r="AH64" i="21"/>
  <c r="AL56" i="21"/>
  <c r="K66" i="17"/>
  <c r="K66" i="21" s="1"/>
  <c r="Q66" i="21"/>
  <c r="D29" i="1"/>
  <c r="D34" i="21"/>
  <c r="K67" i="17"/>
  <c r="K67" i="21" s="1"/>
  <c r="K64" i="17"/>
  <c r="K64" i="21" s="1"/>
  <c r="AH73" i="17"/>
  <c r="AM73" i="17"/>
  <c r="D23" i="1"/>
  <c r="G15" i="6"/>
  <c r="AM73" i="21" l="1"/>
  <c r="AH65" i="21"/>
  <c r="AH73" i="21"/>
  <c r="D34" i="1"/>
  <c r="D64" i="17"/>
  <c r="D69" i="17" s="1"/>
  <c r="D69" i="21" s="1"/>
  <c r="AH74" i="17"/>
  <c r="AH74" i="21" l="1"/>
  <c r="D46" i="1"/>
  <c r="D64" i="21"/>
  <c r="O48" i="12" a="1"/>
  <c r="O48" i="12" s="1"/>
  <c r="O47" i="12" a="1"/>
  <c r="O47" i="12" s="1"/>
  <c r="O46" i="12" a="1"/>
  <c r="O46" i="12" s="1"/>
  <c r="O45" i="12" a="1"/>
  <c r="O45" i="12" s="1"/>
  <c r="O44" i="12" a="1"/>
  <c r="O44" i="12" s="1"/>
  <c r="O43" i="12" a="1"/>
  <c r="O43" i="12" s="1"/>
  <c r="O42" i="12" a="1"/>
  <c r="O42" i="12" s="1"/>
  <c r="O41" i="12" a="1"/>
  <c r="O41" i="12" s="1"/>
  <c r="O40" i="12" a="1"/>
  <c r="O40" i="12" s="1"/>
  <c r="O39" i="12" a="1"/>
  <c r="O39" i="12" s="1"/>
  <c r="O38" i="12" a="1"/>
  <c r="O38" i="12" s="1"/>
  <c r="O37" i="12" a="1"/>
  <c r="O37" i="12" s="1"/>
  <c r="O36" i="12" a="1"/>
  <c r="O36" i="12" s="1"/>
  <c r="O35" i="12" a="1"/>
  <c r="O35" i="12" s="1"/>
  <c r="O34" i="12" a="1"/>
  <c r="O34" i="12" s="1"/>
  <c r="O33" i="12" a="1"/>
  <c r="O33" i="12" s="1"/>
  <c r="O32" i="12" a="1"/>
  <c r="O32" i="12" s="1"/>
  <c r="O31" i="12" a="1"/>
  <c r="O31" i="12" s="1"/>
  <c r="O30" i="12" a="1"/>
  <c r="O30" i="12" s="1"/>
  <c r="C30" i="12"/>
  <c r="O29" i="12" a="1"/>
  <c r="O29" i="12" s="1"/>
  <c r="C29" i="12"/>
  <c r="O28" i="12" a="1"/>
  <c r="O28" i="12" s="1"/>
  <c r="C28" i="12"/>
  <c r="O27" i="12" a="1"/>
  <c r="O27" i="12" s="1"/>
  <c r="C27" i="12"/>
  <c r="O26" i="12" a="1"/>
  <c r="O26" i="12" s="1"/>
  <c r="C26" i="12"/>
  <c r="O25" i="12" a="1"/>
  <c r="O25" i="12" s="1"/>
  <c r="C25" i="12"/>
  <c r="O24" i="12" a="1"/>
  <c r="O24" i="12" s="1"/>
  <c r="C24" i="12"/>
  <c r="O23" i="12" a="1"/>
  <c r="O23" i="12" s="1"/>
  <c r="C23" i="12"/>
  <c r="O22" i="12" a="1"/>
  <c r="O22" i="12" s="1"/>
  <c r="E22" i="12"/>
  <c r="D22" i="12"/>
  <c r="C22" i="12"/>
  <c r="O21" i="12" a="1"/>
  <c r="O21" i="12" s="1"/>
  <c r="C21" i="12"/>
  <c r="O20" i="12" a="1"/>
  <c r="O20" i="12" s="1"/>
  <c r="C20" i="12"/>
  <c r="O19" i="12" a="1"/>
  <c r="O19" i="12" s="1"/>
  <c r="C19" i="12"/>
  <c r="O18" i="12" a="1"/>
  <c r="O18" i="12" s="1"/>
  <c r="C18" i="12"/>
  <c r="O17" i="12" a="1"/>
  <c r="O17" i="12" s="1"/>
  <c r="C17" i="12"/>
  <c r="O16" i="12" a="1"/>
  <c r="O16" i="12" s="1"/>
  <c r="C16" i="12"/>
  <c r="O15" i="12" a="1"/>
  <c r="O15" i="12" s="1"/>
  <c r="C15" i="12"/>
  <c r="O14" i="12" a="1"/>
  <c r="O14" i="12" s="1"/>
  <c r="C14" i="12"/>
  <c r="O13" i="12" a="1"/>
  <c r="O13" i="12" s="1"/>
  <c r="C13" i="12"/>
  <c r="O12" i="12" a="1"/>
  <c r="O12" i="12" s="1"/>
  <c r="C12" i="12"/>
  <c r="O11" i="12" a="1"/>
  <c r="O11" i="12" s="1"/>
  <c r="C11" i="12"/>
  <c r="O10" i="12" a="1"/>
  <c r="O10" i="12" s="1"/>
  <c r="C10" i="12"/>
  <c r="O9" i="12" a="1"/>
  <c r="O9" i="12" s="1"/>
  <c r="C9" i="12"/>
  <c r="O8" i="12" a="1"/>
  <c r="O8" i="12" s="1"/>
  <c r="C8" i="12"/>
  <c r="O7" i="12"/>
  <c r="O7" i="12" a="1"/>
  <c r="C7" i="12"/>
  <c r="O6" i="12" a="1"/>
  <c r="O6" i="12" s="1"/>
  <c r="C6" i="12"/>
  <c r="O5" i="12" a="1"/>
  <c r="O5" i="12" s="1"/>
  <c r="C5" i="12"/>
  <c r="O4" i="12" a="1"/>
  <c r="O4" i="12" s="1"/>
  <c r="C4" i="12"/>
  <c r="O3" i="12"/>
  <c r="O3" i="12" a="1"/>
  <c r="O2" i="12" a="1"/>
  <c r="O2" i="12" s="1"/>
  <c r="L65" i="2"/>
  <c r="J64" i="2"/>
  <c r="J63" i="2"/>
  <c r="J31" i="2"/>
  <c r="I31" i="2"/>
  <c r="J30" i="2"/>
  <c r="I30" i="2"/>
  <c r="J29" i="2"/>
  <c r="I29" i="2"/>
  <c r="J28" i="2"/>
  <c r="I28" i="2"/>
  <c r="J27" i="2"/>
  <c r="I27" i="2"/>
  <c r="J26" i="2"/>
  <c r="I26" i="2"/>
  <c r="J25" i="2"/>
  <c r="I25" i="2"/>
  <c r="J24" i="2"/>
  <c r="I24" i="2"/>
  <c r="J23" i="2"/>
  <c r="I23" i="2"/>
  <c r="J22" i="2"/>
  <c r="I22" i="2"/>
  <c r="J21" i="2"/>
  <c r="I21" i="2"/>
  <c r="J20" i="2"/>
  <c r="V19" i="2" s="1"/>
  <c r="I20" i="2"/>
  <c r="U19" i="2" s="1"/>
  <c r="E21" i="12" l="1"/>
  <c r="V21" i="2"/>
  <c r="E6" i="12"/>
  <c r="D12" i="12"/>
  <c r="G37" i="1" s="1"/>
  <c r="E12" i="12"/>
  <c r="U23" i="2"/>
  <c r="U21" i="2"/>
  <c r="V23" i="2"/>
  <c r="D21" i="12"/>
  <c r="G42" i="1" s="1"/>
  <c r="E14" i="12"/>
  <c r="D14" i="12"/>
  <c r="G38" i="1" s="1"/>
  <c r="U27" i="2"/>
  <c r="V27" i="2"/>
  <c r="D16" i="12"/>
  <c r="G39" i="1" s="1"/>
  <c r="D30" i="12"/>
  <c r="G47" i="1" s="1"/>
  <c r="E30" i="12"/>
  <c r="E29" i="12"/>
  <c r="D29" i="12"/>
  <c r="E27" i="12"/>
  <c r="D27" i="12"/>
  <c r="D26" i="12"/>
  <c r="G45" i="1" s="1"/>
  <c r="E26" i="12"/>
  <c r="D25" i="12"/>
  <c r="E25" i="12"/>
  <c r="D24" i="12"/>
  <c r="G44" i="1" s="1"/>
  <c r="E24" i="12"/>
  <c r="D23" i="12"/>
  <c r="G43" i="1" s="1"/>
  <c r="E23" i="12"/>
  <c r="D20" i="12"/>
  <c r="E20" i="12"/>
  <c r="E19" i="12"/>
  <c r="D19" i="12"/>
  <c r="G41" i="1" s="1"/>
  <c r="D18" i="12"/>
  <c r="G40" i="1" s="1"/>
  <c r="E18" i="12"/>
  <c r="D17" i="12"/>
  <c r="E17" i="12"/>
  <c r="E16" i="12"/>
  <c r="D11" i="12"/>
  <c r="E11" i="12"/>
  <c r="D10" i="12"/>
  <c r="G36" i="1" s="1"/>
  <c r="E10" i="12"/>
  <c r="D9" i="12"/>
  <c r="E9" i="12"/>
  <c r="D8" i="12"/>
  <c r="G35" i="1" s="1"/>
  <c r="E8" i="12"/>
  <c r="D7" i="12"/>
  <c r="E7" i="12"/>
  <c r="D15" i="12"/>
  <c r="E15" i="12"/>
  <c r="D6" i="12"/>
  <c r="G34" i="1" s="1"/>
  <c r="E5" i="12"/>
  <c r="D5" i="12"/>
  <c r="E13" i="12"/>
  <c r="V4" i="2"/>
  <c r="D13" i="12"/>
  <c r="U4" i="2"/>
  <c r="E28" i="12"/>
  <c r="V25" i="2"/>
  <c r="D4" i="12"/>
  <c r="G33" i="1" s="1"/>
  <c r="U25" i="2"/>
  <c r="L66" i="2"/>
  <c r="D28" i="12"/>
  <c r="G46" i="1" s="1"/>
  <c r="J65" i="2"/>
  <c r="C31" i="12"/>
  <c r="I65" i="2"/>
  <c r="E4" i="12"/>
  <c r="G48" i="1" l="1"/>
  <c r="U28" i="2"/>
  <c r="V28" i="2"/>
  <c r="E31" i="12"/>
  <c r="D31" i="12"/>
  <c r="G50" i="1" l="1"/>
  <c r="D48" i="1" l="1"/>
  <c r="D50" i="1" l="1"/>
  <c r="D71" i="17"/>
  <c r="D71"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42791DC2-B356-4912-B41D-1A73E2F24E42}">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藤野 喜一</author>
    <author>納富 亜希</author>
  </authors>
  <commentList>
    <comment ref="D12" authorId="0" shapeId="0" xr:uid="{77FD38B7-EB2E-48E0-9C9D-5B10FC3F54B2}">
      <text>
        <r>
          <rPr>
            <b/>
            <sz val="9"/>
            <color indexed="81"/>
            <rFont val="Meiryo UI"/>
            <family val="3"/>
            <charset val="128"/>
          </rPr>
          <t xml:space="preserve">【区分・事業名・実施期間・実施場所】欄
</t>
        </r>
        <r>
          <rPr>
            <sz val="9"/>
            <color indexed="81"/>
            <rFont val="Meiryo UI"/>
            <family val="3"/>
            <charset val="128"/>
          </rPr>
          <t>太い枠の中に、区分、事業名、実施期間、実施場所は、「①収支予算書」から自動表示されます。</t>
        </r>
      </text>
    </comment>
    <comment ref="A31" authorId="1" shapeId="0" xr:uid="{E20E3465-6989-47C2-B3A3-713300B4121F}">
      <text>
        <r>
          <rPr>
            <b/>
            <sz val="9"/>
            <color indexed="81"/>
            <rFont val="Meiryo UI"/>
            <family val="3"/>
            <charset val="128"/>
          </rPr>
          <t xml:space="preserve">【予算欄】
</t>
        </r>
        <r>
          <rPr>
            <sz val="9"/>
            <color indexed="81"/>
            <rFont val="Meiryo UI"/>
            <family val="3"/>
            <charset val="128"/>
          </rPr>
          <t xml:space="preserve">  作成した収支予算書の金額が自動反映されます。
</t>
        </r>
        <r>
          <rPr>
            <b/>
            <sz val="9"/>
            <color indexed="81"/>
            <rFont val="Meiryo UI"/>
            <family val="3"/>
            <charset val="128"/>
          </rPr>
          <t xml:space="preserve">【決算欄】
  </t>
        </r>
        <r>
          <rPr>
            <sz val="9"/>
            <color indexed="81"/>
            <rFont val="Meiryo UI"/>
            <family val="3"/>
            <charset val="128"/>
          </rPr>
          <t>計算式を設定しています。支出明細書に入力した金額が自動反映されます。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藤野 喜一</author>
  </authors>
  <commentList>
    <comment ref="G4" authorId="0" shapeId="0" xr:uid="{824060B4-F2A2-40DA-B2EF-2A1E15111F66}">
      <text>
        <r>
          <rPr>
            <sz val="10"/>
            <color indexed="81"/>
            <rFont val="Meiryo UI"/>
            <family val="3"/>
            <charset val="128"/>
          </rPr>
          <t>経費の内容、内訳（品名・単価・数量）や明細等を入力してください。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藤野 喜一</author>
    <author>北海道バスケットボール協会</author>
  </authors>
  <commentList>
    <comment ref="A15" authorId="0" shapeId="0" xr:uid="{2234377D-3328-414E-A7AE-845A7E81EF52}">
      <text>
        <r>
          <rPr>
            <sz val="10"/>
            <color indexed="81"/>
            <rFont val="Meiryo UI"/>
            <family val="3"/>
            <charset val="128"/>
          </rPr>
          <t>以下の4項目は『収支報告書』に入力すると自動で表示されます。
 ①区分　　　　③実施期間
 ②事業名　　 ④実施場所</t>
        </r>
      </text>
    </comment>
    <comment ref="G29" authorId="1" shapeId="0" xr:uid="{DF18CFAA-1E1A-4378-B126-BDCD98FB1F6E}">
      <text>
        <r>
          <rPr>
            <b/>
            <sz val="9"/>
            <color indexed="81"/>
            <rFont val="MS P ゴシック"/>
            <family val="3"/>
            <charset val="128"/>
          </rPr>
          <t>大会日毎のコート数は、こちらの欄に記載してください。
例：大会1日目　○コート
　　大会2日目　○コート</t>
        </r>
      </text>
    </comment>
    <comment ref="G45" authorId="0" shapeId="0" xr:uid="{24C27F91-E7ED-4DB4-98C9-C6544F09A3B0}">
      <text>
        <r>
          <rPr>
            <b/>
            <sz val="9"/>
            <color indexed="81"/>
            <rFont val="MS P ゴシック"/>
            <family val="3"/>
            <charset val="128"/>
          </rPr>
          <t>審判派遣事業の活動の内容を記入する場合、</t>
        </r>
        <r>
          <rPr>
            <b/>
            <sz val="9"/>
            <color indexed="10"/>
            <rFont val="MS P ゴシック"/>
            <family val="3"/>
            <charset val="128"/>
          </rPr>
          <t>派遣活動の日程や会場までの移動経路、宿泊日数など、派遣活動の詳細が分かるように記入してください。</t>
        </r>
        <r>
          <rPr>
            <b/>
            <sz val="9"/>
            <color indexed="81"/>
            <rFont val="MS P ゴシック"/>
            <family val="3"/>
            <charset val="128"/>
          </rPr>
          <t xml:space="preserve">
※記入欄が足りない場合は、別紙に記入してください。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D9EF2769-7D9A-455F-8DF1-46758712B98D}">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藤野 彩花</author>
  </authors>
  <commentList>
    <comment ref="AN2" authorId="0" shapeId="0" xr:uid="{E115046C-49CB-43B5-B3AE-F722A91FF126}">
      <text>
        <r>
          <rPr>
            <b/>
            <sz val="9"/>
            <color indexed="81"/>
            <rFont val="MS P ゴシック"/>
            <family val="3"/>
            <charset val="128"/>
          </rPr>
          <t>要項内に、熱中症対策は参加者各自が取る旨記載する</t>
        </r>
      </text>
    </comment>
  </commentList>
</comments>
</file>

<file path=xl/sharedStrings.xml><?xml version="1.0" encoding="utf-8"?>
<sst xmlns="http://schemas.openxmlformats.org/spreadsheetml/2006/main" count="1051" uniqueCount="503">
  <si>
    <t>合　　計</t>
  </si>
  <si>
    <t>3.通信運搬費</t>
    <rPh sb="2" eb="4">
      <t>ツウシン</t>
    </rPh>
    <rPh sb="4" eb="6">
      <t>ウンパン</t>
    </rPh>
    <rPh sb="6" eb="7">
      <t>ヒ</t>
    </rPh>
    <phoneticPr fontId="3"/>
  </si>
  <si>
    <t>2.旅費交通費</t>
    <rPh sb="4" eb="7">
      <t>コウツウヒ</t>
    </rPh>
    <phoneticPr fontId="3"/>
  </si>
  <si>
    <t>1.会議費</t>
    <rPh sb="2" eb="5">
      <t>カイギヒ</t>
    </rPh>
    <phoneticPr fontId="3"/>
  </si>
  <si>
    <t>項目</t>
  </si>
  <si>
    <t>（単位：円）</t>
    <rPh sb="1" eb="3">
      <t>タンイ</t>
    </rPh>
    <rPh sb="4" eb="5">
      <t>エン</t>
    </rPh>
    <phoneticPr fontId="3"/>
  </si>
  <si>
    <t>摘要（内訳）／備考</t>
  </si>
  <si>
    <t>[収入]</t>
  </si>
  <si>
    <t>対象額</t>
    <rPh sb="0" eb="2">
      <t>タイショウ</t>
    </rPh>
    <rPh sb="2" eb="3">
      <t>ガク</t>
    </rPh>
    <phoneticPr fontId="3"/>
  </si>
  <si>
    <t>対象外合計</t>
    <rPh sb="0" eb="3">
      <t>タイショウガイ</t>
    </rPh>
    <rPh sb="3" eb="5">
      <t>ゴウケイ</t>
    </rPh>
    <phoneticPr fontId="3"/>
  </si>
  <si>
    <t>支出合計</t>
    <rPh sb="0" eb="2">
      <t>シシュツ</t>
    </rPh>
    <rPh sb="2" eb="4">
      <t>ゴウケイ</t>
    </rPh>
    <phoneticPr fontId="3"/>
  </si>
  <si>
    <t>合計</t>
    <rPh sb="0" eb="2">
      <t>ゴウケイ</t>
    </rPh>
    <phoneticPr fontId="2"/>
  </si>
  <si>
    <t>保険料</t>
    <rPh sb="0" eb="3">
      <t>ホケンリョウ</t>
    </rPh>
    <phoneticPr fontId="2"/>
  </si>
  <si>
    <t>広告宣伝費</t>
    <rPh sb="0" eb="2">
      <t>コウコク</t>
    </rPh>
    <rPh sb="2" eb="5">
      <t>センデンヒ</t>
    </rPh>
    <phoneticPr fontId="2"/>
  </si>
  <si>
    <t>対象外金額</t>
    <rPh sb="0" eb="3">
      <t>タイショウガイ</t>
    </rPh>
    <rPh sb="3" eb="5">
      <t>キンガク</t>
    </rPh>
    <phoneticPr fontId="3"/>
  </si>
  <si>
    <t>対象外項目</t>
    <rPh sb="0" eb="3">
      <t>タイショウガイ</t>
    </rPh>
    <rPh sb="3" eb="5">
      <t>コウモク</t>
    </rPh>
    <phoneticPr fontId="3"/>
  </si>
  <si>
    <t>領収書No.</t>
    <rPh sb="0" eb="3">
      <t>リョウシュウショ</t>
    </rPh>
    <phoneticPr fontId="3"/>
  </si>
  <si>
    <t>支出金額</t>
    <rPh sb="0" eb="2">
      <t>シシュツ</t>
    </rPh>
    <rPh sb="2" eb="4">
      <t>キンガク</t>
    </rPh>
    <phoneticPr fontId="3"/>
  </si>
  <si>
    <t>勘定科目別集計</t>
    <rPh sb="0" eb="2">
      <t>カンジョウ</t>
    </rPh>
    <rPh sb="2" eb="4">
      <t>カモク</t>
    </rPh>
    <rPh sb="4" eb="5">
      <t>ベツ</t>
    </rPh>
    <rPh sb="5" eb="7">
      <t>シュウケイ</t>
    </rPh>
    <phoneticPr fontId="2"/>
  </si>
  <si>
    <t>JBA使用欄</t>
    <rPh sb="3" eb="5">
      <t>シヨウ</t>
    </rPh>
    <rPh sb="5" eb="6">
      <t>ラン</t>
    </rPh>
    <phoneticPr fontId="3"/>
  </si>
  <si>
    <t>支出明細書</t>
    <rPh sb="0" eb="2">
      <t>シシュツ</t>
    </rPh>
    <rPh sb="2" eb="4">
      <t>メイサイ</t>
    </rPh>
    <rPh sb="4" eb="5">
      <t>ショ</t>
    </rPh>
    <phoneticPr fontId="3"/>
  </si>
  <si>
    <t>[支出]</t>
  </si>
  <si>
    <t>月</t>
    <rPh sb="0" eb="1">
      <t>ガツ</t>
    </rPh>
    <phoneticPr fontId="3"/>
  </si>
  <si>
    <t>日</t>
    <rPh sb="0" eb="1">
      <t>ヒ</t>
    </rPh>
    <phoneticPr fontId="3"/>
  </si>
  <si>
    <t>担当者役職・氏名</t>
    <rPh sb="3" eb="5">
      <t>ヤクショク</t>
    </rPh>
    <rPh sb="6" eb="8">
      <t>シメイ</t>
    </rPh>
    <phoneticPr fontId="3"/>
  </si>
  <si>
    <t>備考</t>
    <rPh sb="0" eb="2">
      <t>ビコウ</t>
    </rPh>
    <phoneticPr fontId="3"/>
  </si>
  <si>
    <t>実施場所</t>
    <rPh sb="0" eb="2">
      <t>ジッシ</t>
    </rPh>
    <rPh sb="2" eb="4">
      <t>バショ</t>
    </rPh>
    <phoneticPr fontId="3"/>
  </si>
  <si>
    <t>日間）</t>
    <rPh sb="0" eb="2">
      <t>ニチカン</t>
    </rPh>
    <phoneticPr fontId="3"/>
  </si>
  <si>
    <t>実施期間</t>
    <rPh sb="0" eb="2">
      <t>ジッシ</t>
    </rPh>
    <rPh sb="2" eb="4">
      <t>キカン</t>
    </rPh>
    <phoneticPr fontId="3"/>
  </si>
  <si>
    <t>担当者役職・氏名</t>
    <rPh sb="0" eb="2">
      <t>タントウ</t>
    </rPh>
    <rPh sb="2" eb="3">
      <t>シャ</t>
    </rPh>
    <rPh sb="3" eb="5">
      <t>ヤクショク</t>
    </rPh>
    <rPh sb="6" eb="8">
      <t>シメイ</t>
    </rPh>
    <phoneticPr fontId="3"/>
  </si>
  <si>
    <t>活動報告書</t>
    <rPh sb="0" eb="2">
      <t>カツドウ</t>
    </rPh>
    <rPh sb="2" eb="4">
      <t>ホウコク</t>
    </rPh>
    <rPh sb="4" eb="5">
      <t>ショ</t>
    </rPh>
    <phoneticPr fontId="3"/>
  </si>
  <si>
    <t>対象経費</t>
    <rPh sb="0" eb="2">
      <t>タイショウ</t>
    </rPh>
    <rPh sb="2" eb="4">
      <t>ケイヒ</t>
    </rPh>
    <phoneticPr fontId="3"/>
  </si>
  <si>
    <t>予算</t>
    <rPh sb="0" eb="2">
      <t>ヨサン</t>
    </rPh>
    <phoneticPr fontId="2"/>
  </si>
  <si>
    <t>対象経費</t>
    <rPh sb="0" eb="2">
      <t>タイショウ</t>
    </rPh>
    <rPh sb="2" eb="4">
      <t>ケイヒ</t>
    </rPh>
    <phoneticPr fontId="2"/>
  </si>
  <si>
    <t>対象外経費</t>
    <rPh sb="0" eb="3">
      <t>タイショウガイ</t>
    </rPh>
    <rPh sb="3" eb="5">
      <t>ケイヒ</t>
    </rPh>
    <phoneticPr fontId="2"/>
  </si>
  <si>
    <t>2.協賛金</t>
    <rPh sb="2" eb="5">
      <t>キョウサンキン</t>
    </rPh>
    <phoneticPr fontId="3"/>
  </si>
  <si>
    <t>3.広告料</t>
    <rPh sb="2" eb="5">
      <t>コウコクリョウ</t>
    </rPh>
    <phoneticPr fontId="3"/>
  </si>
  <si>
    <t>4.放映料</t>
    <rPh sb="2" eb="4">
      <t>ホウエイ</t>
    </rPh>
    <rPh sb="4" eb="5">
      <t>リョウ</t>
    </rPh>
    <phoneticPr fontId="3"/>
  </si>
  <si>
    <t>5.入場料</t>
    <rPh sb="2" eb="5">
      <t>ニュウジョウリョウ</t>
    </rPh>
    <phoneticPr fontId="3"/>
  </si>
  <si>
    <t>6.プログラム売上代</t>
    <rPh sb="7" eb="9">
      <t>ウリアゲ</t>
    </rPh>
    <rPh sb="9" eb="10">
      <t>ダイ</t>
    </rPh>
    <phoneticPr fontId="3"/>
  </si>
  <si>
    <t>7.参加料</t>
    <rPh sb="2" eb="5">
      <t>サンカリョウ</t>
    </rPh>
    <phoneticPr fontId="3"/>
  </si>
  <si>
    <t>8.記念品等売上</t>
    <rPh sb="2" eb="5">
      <t>キネンヒン</t>
    </rPh>
    <rPh sb="5" eb="6">
      <t>トウ</t>
    </rPh>
    <rPh sb="6" eb="8">
      <t>ウリアゲ</t>
    </rPh>
    <phoneticPr fontId="3"/>
  </si>
  <si>
    <t>9.補助金</t>
    <rPh sb="2" eb="5">
      <t>ホジョキン</t>
    </rPh>
    <phoneticPr fontId="3"/>
  </si>
  <si>
    <t>10.講習会受講料</t>
    <rPh sb="3" eb="6">
      <t>コウシュウカイ</t>
    </rPh>
    <rPh sb="6" eb="8">
      <t>ジュコウ</t>
    </rPh>
    <rPh sb="8" eb="9">
      <t>リョウ</t>
    </rPh>
    <phoneticPr fontId="3"/>
  </si>
  <si>
    <t>11.その他収益</t>
    <rPh sb="6" eb="8">
      <t>シュウエキ</t>
    </rPh>
    <phoneticPr fontId="3"/>
  </si>
  <si>
    <t>支出金額</t>
    <rPh sb="0" eb="2">
      <t>シシュツ</t>
    </rPh>
    <rPh sb="2" eb="4">
      <t>キンガク</t>
    </rPh>
    <phoneticPr fontId="2"/>
  </si>
  <si>
    <t>決算</t>
    <rPh sb="0" eb="2">
      <t>ケッサン</t>
    </rPh>
    <phoneticPr fontId="2"/>
  </si>
  <si>
    <t>対象外経費</t>
    <rPh sb="0" eb="3">
      <t>タイショウガイ</t>
    </rPh>
    <rPh sb="3" eb="5">
      <t>ケイヒ</t>
    </rPh>
    <phoneticPr fontId="2"/>
  </si>
  <si>
    <t>対象外経費</t>
    <rPh sb="0" eb="2">
      <t>タイショウ</t>
    </rPh>
    <rPh sb="2" eb="3">
      <t>ガイ</t>
    </rPh>
    <rPh sb="3" eb="5">
      <t>ケイヒ</t>
    </rPh>
    <phoneticPr fontId="2"/>
  </si>
  <si>
    <t>会議費(対象外)</t>
    <rPh sb="0" eb="3">
      <t>カイギヒ</t>
    </rPh>
    <rPh sb="4" eb="7">
      <t>タイショウガイ</t>
    </rPh>
    <phoneticPr fontId="2"/>
  </si>
  <si>
    <t>旅費交通費(対象外)</t>
    <rPh sb="0" eb="2">
      <t>リョヒ</t>
    </rPh>
    <rPh sb="2" eb="5">
      <t>コウツウヒ</t>
    </rPh>
    <rPh sb="6" eb="8">
      <t>タイショウ</t>
    </rPh>
    <rPh sb="8" eb="9">
      <t>ガイ</t>
    </rPh>
    <phoneticPr fontId="2"/>
  </si>
  <si>
    <t>通信運搬費(対象外)</t>
    <rPh sb="0" eb="2">
      <t>ツウシン</t>
    </rPh>
    <rPh sb="2" eb="4">
      <t>ウンパン</t>
    </rPh>
    <rPh sb="4" eb="5">
      <t>ヒ</t>
    </rPh>
    <rPh sb="6" eb="8">
      <t>タイショウ</t>
    </rPh>
    <rPh sb="8" eb="9">
      <t>ガイ</t>
    </rPh>
    <phoneticPr fontId="2"/>
  </si>
  <si>
    <t>賃借料(対象外)</t>
    <rPh sb="0" eb="3">
      <t>チンシャクリョウ</t>
    </rPh>
    <rPh sb="4" eb="7">
      <t>タイショウガイ</t>
    </rPh>
    <phoneticPr fontId="2"/>
  </si>
  <si>
    <t>諸謝金(対象外)</t>
    <rPh sb="0" eb="3">
      <t>ショシャキン</t>
    </rPh>
    <rPh sb="4" eb="7">
      <t>タイショウガイ</t>
    </rPh>
    <phoneticPr fontId="2"/>
  </si>
  <si>
    <t>支払手数料(対象外)</t>
    <rPh sb="0" eb="2">
      <t>シハライ</t>
    </rPh>
    <rPh sb="2" eb="5">
      <t>テスウリョウ</t>
    </rPh>
    <rPh sb="6" eb="9">
      <t>タイショウガイ</t>
    </rPh>
    <phoneticPr fontId="2"/>
  </si>
  <si>
    <t>勘定科目</t>
    <rPh sb="0" eb="2">
      <t>カンジョウ</t>
    </rPh>
    <rPh sb="2" eb="4">
      <t>カモク</t>
    </rPh>
    <phoneticPr fontId="2"/>
  </si>
  <si>
    <t>対象経費</t>
    <rPh sb="0" eb="2">
      <t>タイショウ</t>
    </rPh>
    <rPh sb="2" eb="4">
      <t>ケイヒ</t>
    </rPh>
    <phoneticPr fontId="2"/>
  </si>
  <si>
    <t>対象外経費</t>
    <rPh sb="0" eb="3">
      <t>タイショウガイ</t>
    </rPh>
    <rPh sb="3" eb="5">
      <t>ケイヒ</t>
    </rPh>
    <phoneticPr fontId="2"/>
  </si>
  <si>
    <t>報償費(対象外)</t>
    <rPh sb="0" eb="3">
      <t>ホウショウヒ</t>
    </rPh>
    <rPh sb="4" eb="7">
      <t>タイショウガイ</t>
    </rPh>
    <phoneticPr fontId="2"/>
  </si>
  <si>
    <t>食糧費(対象外)</t>
    <rPh sb="0" eb="3">
      <t>ショクリョウヒ</t>
    </rPh>
    <rPh sb="4" eb="7">
      <t>タイショウガイ</t>
    </rPh>
    <phoneticPr fontId="2"/>
  </si>
  <si>
    <t>消耗品費(対象外)</t>
    <rPh sb="0" eb="2">
      <t>ショウモウ</t>
    </rPh>
    <rPh sb="2" eb="3">
      <t>ヒン</t>
    </rPh>
    <rPh sb="3" eb="4">
      <t>ヒ</t>
    </rPh>
    <rPh sb="5" eb="7">
      <t>タイショウ</t>
    </rPh>
    <rPh sb="7" eb="8">
      <t>ガイ</t>
    </rPh>
    <phoneticPr fontId="2"/>
  </si>
  <si>
    <t>4.消耗品費</t>
    <rPh sb="2" eb="4">
      <t>ショウモウ</t>
    </rPh>
    <phoneticPr fontId="3"/>
  </si>
  <si>
    <t>5.器具備品費</t>
    <rPh sb="2" eb="4">
      <t>キグ</t>
    </rPh>
    <rPh sb="4" eb="6">
      <t>ビヒン</t>
    </rPh>
    <rPh sb="6" eb="7">
      <t>ヒ</t>
    </rPh>
    <phoneticPr fontId="3"/>
  </si>
  <si>
    <t>6.印刷製本費</t>
    <rPh sb="2" eb="4">
      <t>インサツ</t>
    </rPh>
    <rPh sb="4" eb="6">
      <t>セイホン</t>
    </rPh>
    <rPh sb="6" eb="7">
      <t>ヒ</t>
    </rPh>
    <phoneticPr fontId="3"/>
  </si>
  <si>
    <t>7.賃借料</t>
    <rPh sb="2" eb="5">
      <t>チンシャクリョウ</t>
    </rPh>
    <phoneticPr fontId="3"/>
  </si>
  <si>
    <t>8.広告宣伝費</t>
    <rPh sb="2" eb="4">
      <t>コウコク</t>
    </rPh>
    <rPh sb="4" eb="7">
      <t>センデンヒ</t>
    </rPh>
    <phoneticPr fontId="3"/>
  </si>
  <si>
    <t>9.諸謝金</t>
    <rPh sb="2" eb="5">
      <t>ショシャキン</t>
    </rPh>
    <phoneticPr fontId="3"/>
  </si>
  <si>
    <t>（</t>
    <phoneticPr fontId="3"/>
  </si>
  <si>
    <t>事　業　名</t>
    <rPh sb="0" eb="1">
      <t>コト</t>
    </rPh>
    <rPh sb="2" eb="3">
      <t>ゴウ</t>
    </rPh>
    <rPh sb="4" eb="5">
      <t>メイ</t>
    </rPh>
    <phoneticPr fontId="3"/>
  </si>
  <si>
    <t>活動の規模</t>
    <rPh sb="0" eb="2">
      <t>カツドウ</t>
    </rPh>
    <rPh sb="3" eb="5">
      <t>キボ</t>
    </rPh>
    <phoneticPr fontId="3"/>
  </si>
  <si>
    <t>活動の内容</t>
    <rPh sb="0" eb="2">
      <t>カツドウ</t>
    </rPh>
    <rPh sb="3" eb="5">
      <t>ナイヨウ</t>
    </rPh>
    <phoneticPr fontId="3"/>
  </si>
  <si>
    <t>活動の成果</t>
    <rPh sb="0" eb="2">
      <t>カツドウ</t>
    </rPh>
    <rPh sb="3" eb="5">
      <t>セイカ</t>
    </rPh>
    <phoneticPr fontId="3"/>
  </si>
  <si>
    <t>事 業 名</t>
    <rPh sb="0" eb="1">
      <t>コト</t>
    </rPh>
    <rPh sb="2" eb="3">
      <t>ゴウ</t>
    </rPh>
    <rPh sb="4" eb="5">
      <t>メイ</t>
    </rPh>
    <phoneticPr fontId="3"/>
  </si>
  <si>
    <t>実施した事業の内容</t>
    <rPh sb="4" eb="6">
      <t>ジギョウ</t>
    </rPh>
    <phoneticPr fontId="3"/>
  </si>
  <si>
    <t>実 施 期 間</t>
    <rPh sb="0" eb="1">
      <t>ジツ</t>
    </rPh>
    <rPh sb="2" eb="3">
      <t>シ</t>
    </rPh>
    <rPh sb="4" eb="5">
      <t>キ</t>
    </rPh>
    <rPh sb="6" eb="7">
      <t>アイダ</t>
    </rPh>
    <phoneticPr fontId="3"/>
  </si>
  <si>
    <t>～</t>
    <phoneticPr fontId="2"/>
  </si>
  <si>
    <t>実 施 場 所</t>
    <rPh sb="0" eb="1">
      <t>ジツ</t>
    </rPh>
    <rPh sb="2" eb="3">
      <t>シ</t>
    </rPh>
    <rPh sb="4" eb="5">
      <t>バ</t>
    </rPh>
    <rPh sb="6" eb="7">
      <t>ショ</t>
    </rPh>
    <phoneticPr fontId="3"/>
  </si>
  <si>
    <t>区分番号</t>
    <rPh sb="0" eb="2">
      <t>クブン</t>
    </rPh>
    <rPh sb="2" eb="4">
      <t>バンゴウ</t>
    </rPh>
    <phoneticPr fontId="3"/>
  </si>
  <si>
    <t>区　分</t>
    <rPh sb="0" eb="1">
      <t>ク</t>
    </rPh>
    <rPh sb="2" eb="3">
      <t>ブン</t>
    </rPh>
    <phoneticPr fontId="3"/>
  </si>
  <si>
    <t>印刷製本費(対象外)</t>
    <rPh sb="0" eb="2">
      <t>インサツ</t>
    </rPh>
    <rPh sb="2" eb="4">
      <t>セイホン</t>
    </rPh>
    <rPh sb="4" eb="5">
      <t>ヒ</t>
    </rPh>
    <rPh sb="6" eb="8">
      <t>タイショウ</t>
    </rPh>
    <rPh sb="8" eb="9">
      <t>ガイ</t>
    </rPh>
    <phoneticPr fontId="2"/>
  </si>
  <si>
    <t>#</t>
  </si>
  <si>
    <t>都道府県</t>
    <rPh sb="0" eb="4">
      <t>トドウフケン</t>
    </rPh>
    <phoneticPr fontId="22"/>
  </si>
  <si>
    <t>ポイント合計</t>
    <rPh sb="4" eb="6">
      <t>ゴウケイ</t>
    </rPh>
    <phoneticPr fontId="22"/>
  </si>
  <si>
    <t>クラス</t>
    <phoneticPr fontId="22"/>
  </si>
  <si>
    <t>クラス別上限額</t>
    <rPh sb="3" eb="4">
      <t>ベツ</t>
    </rPh>
    <rPh sb="4" eb="7">
      <t>ジョウゲンガク</t>
    </rPh>
    <phoneticPr fontId="4"/>
  </si>
  <si>
    <t>01</t>
  </si>
  <si>
    <t>北海道</t>
    <rPh sb="0" eb="1">
      <t>キタ</t>
    </rPh>
    <phoneticPr fontId="22"/>
  </si>
  <si>
    <t>一般財団法人北海道バスケットボール協会</t>
  </si>
  <si>
    <t>A</t>
    <phoneticPr fontId="4"/>
  </si>
  <si>
    <t>02</t>
  </si>
  <si>
    <t>青森</t>
  </si>
  <si>
    <t>一般財団法人青森県バスケットボール協会</t>
  </si>
  <si>
    <t>B</t>
    <phoneticPr fontId="4"/>
  </si>
  <si>
    <t>03</t>
  </si>
  <si>
    <t>岩手</t>
  </si>
  <si>
    <t>一般社団法人岩手県バスケットボール協会</t>
  </si>
  <si>
    <t>C</t>
    <phoneticPr fontId="4"/>
  </si>
  <si>
    <t>04</t>
  </si>
  <si>
    <t>宮城</t>
  </si>
  <si>
    <t>一般社団法人宮城県バスケットボール協会</t>
  </si>
  <si>
    <t>D</t>
    <phoneticPr fontId="4"/>
  </si>
  <si>
    <t>05</t>
  </si>
  <si>
    <t>秋田</t>
  </si>
  <si>
    <t>一般社団法人秋田県バスケットボール協会</t>
  </si>
  <si>
    <t>E</t>
    <phoneticPr fontId="4"/>
  </si>
  <si>
    <t>06</t>
  </si>
  <si>
    <t>山形</t>
  </si>
  <si>
    <t>一般財団法人山形県バスケットボール協会</t>
  </si>
  <si>
    <t>07</t>
  </si>
  <si>
    <t>福島</t>
  </si>
  <si>
    <t>一般社団法人福島県バスケットボール協会</t>
  </si>
  <si>
    <t>08</t>
  </si>
  <si>
    <t>茨城</t>
  </si>
  <si>
    <t>一般社団法人茨城県バスケットボール協会</t>
  </si>
  <si>
    <t>09</t>
  </si>
  <si>
    <t>栃木</t>
  </si>
  <si>
    <t>一般社団法人栃木県バスケットボール協会</t>
  </si>
  <si>
    <t>10</t>
  </si>
  <si>
    <t>群馬</t>
  </si>
  <si>
    <t>一般財団法人群馬県バスケットボール協会</t>
  </si>
  <si>
    <t>11</t>
  </si>
  <si>
    <t>埼玉</t>
  </si>
  <si>
    <t>一般社団法人埼玉県バスケットボール協会</t>
  </si>
  <si>
    <t>12</t>
  </si>
  <si>
    <t>千葉</t>
  </si>
  <si>
    <t>一般社団法人千葉県バスケットボール協会</t>
  </si>
  <si>
    <t>13</t>
  </si>
  <si>
    <t>東京</t>
  </si>
  <si>
    <t>一般社団法人東京都バスケットボール協会</t>
  </si>
  <si>
    <t>14</t>
  </si>
  <si>
    <t>神奈川</t>
    <rPh sb="0" eb="3">
      <t>カナガワ</t>
    </rPh>
    <phoneticPr fontId="22"/>
  </si>
  <si>
    <t>一般社団法人神奈川県バスケットボール協会</t>
  </si>
  <si>
    <t>15</t>
  </si>
  <si>
    <t>山梨</t>
  </si>
  <si>
    <t>一般社団法人山梨県バスケットボール協会</t>
  </si>
  <si>
    <t>16</t>
  </si>
  <si>
    <t>長野</t>
  </si>
  <si>
    <t>一般社団法人長野県バスケットボール協会</t>
  </si>
  <si>
    <t>17</t>
  </si>
  <si>
    <t>新潟</t>
  </si>
  <si>
    <t>一般財団法人新潟県バスケットボール協会</t>
  </si>
  <si>
    <t>18</t>
  </si>
  <si>
    <t>富山</t>
  </si>
  <si>
    <t>一般財団法人富山県バスケットボール協会　</t>
  </si>
  <si>
    <t>19</t>
  </si>
  <si>
    <t>石川</t>
  </si>
  <si>
    <t>一般社団法人石川県バスケットボール協会</t>
  </si>
  <si>
    <t>20</t>
  </si>
  <si>
    <t>福井</t>
  </si>
  <si>
    <t>一般社団法人福井県バスケットボール協会</t>
  </si>
  <si>
    <t>21</t>
  </si>
  <si>
    <t>岐阜</t>
  </si>
  <si>
    <t>一般財団法人岐阜県バスケットボール協会</t>
  </si>
  <si>
    <t>22</t>
  </si>
  <si>
    <t>静岡</t>
  </si>
  <si>
    <t>一般社団法人静岡県バスケットボール協会</t>
  </si>
  <si>
    <t>23</t>
  </si>
  <si>
    <t>愛知</t>
  </si>
  <si>
    <t>一般財団法人愛知県バスケットボール協会</t>
  </si>
  <si>
    <t>24</t>
  </si>
  <si>
    <t>三重</t>
  </si>
  <si>
    <t>一般社団法人三重県バスケットボール協会</t>
  </si>
  <si>
    <t>25</t>
  </si>
  <si>
    <t>滋賀</t>
  </si>
  <si>
    <t>一般社団法人滋賀県バスケットボール協会</t>
  </si>
  <si>
    <t>26</t>
  </si>
  <si>
    <t>京都</t>
  </si>
  <si>
    <t>一般社団法人京都府バスケットボール協会</t>
  </si>
  <si>
    <t>27</t>
  </si>
  <si>
    <t>大阪</t>
  </si>
  <si>
    <t>一般財団法人大阪府バスケットボール協会</t>
  </si>
  <si>
    <t>28</t>
  </si>
  <si>
    <t>兵庫</t>
  </si>
  <si>
    <t>一般財団法人兵庫県バスケットボール協会</t>
  </si>
  <si>
    <t>29</t>
  </si>
  <si>
    <t>奈良</t>
  </si>
  <si>
    <t>一般社団法人奈良県バスケットボール協会</t>
  </si>
  <si>
    <t>30</t>
  </si>
  <si>
    <t>和歌山</t>
    <rPh sb="0" eb="1">
      <t>ワ</t>
    </rPh>
    <phoneticPr fontId="22"/>
  </si>
  <si>
    <t>一般社団法人和歌山県バスケットボール協会</t>
  </si>
  <si>
    <t>31</t>
  </si>
  <si>
    <t>鳥取</t>
  </si>
  <si>
    <t>一般社団法人鳥取県バスケットボール協会</t>
  </si>
  <si>
    <t>32</t>
  </si>
  <si>
    <t>島根</t>
    <rPh sb="0" eb="2">
      <t>シマネ</t>
    </rPh>
    <phoneticPr fontId="22"/>
  </si>
  <si>
    <t>一般財団法人島根県バスケットボール協会</t>
  </si>
  <si>
    <t>33</t>
  </si>
  <si>
    <t>岡山</t>
  </si>
  <si>
    <t>一般社団法人岡山県バスケットボール協会</t>
  </si>
  <si>
    <t>34</t>
  </si>
  <si>
    <t>広島</t>
  </si>
  <si>
    <t>一般財団法人 広島県バスケットボール協会</t>
  </si>
  <si>
    <t>35</t>
  </si>
  <si>
    <t>山口</t>
  </si>
  <si>
    <t>一般社団法人山口県バスケットボール協会</t>
  </si>
  <si>
    <t>36</t>
  </si>
  <si>
    <t>徳島</t>
  </si>
  <si>
    <t>一般社団法人徳島県バスケットボール協会</t>
  </si>
  <si>
    <t>37</t>
  </si>
  <si>
    <t>香川</t>
  </si>
  <si>
    <t>一般社団法人香川県バスケットボール協会</t>
  </si>
  <si>
    <t>38</t>
  </si>
  <si>
    <t>愛媛</t>
  </si>
  <si>
    <t>一般社団法人愛媛県バスケットボール協会</t>
  </si>
  <si>
    <t>39</t>
  </si>
  <si>
    <t>高知</t>
  </si>
  <si>
    <t>一般社団法人高知県バスケットボール協会</t>
  </si>
  <si>
    <t>40</t>
  </si>
  <si>
    <t>福岡</t>
  </si>
  <si>
    <t>一般社団法人福岡県バスケットボール協会</t>
  </si>
  <si>
    <t>41</t>
  </si>
  <si>
    <t>佐賀</t>
  </si>
  <si>
    <t>一般社団法人佐賀県バスケットボール協会</t>
  </si>
  <si>
    <t>42</t>
  </si>
  <si>
    <t>長崎</t>
  </si>
  <si>
    <t>一般社団法人長崎県バスケットボール協会</t>
  </si>
  <si>
    <t>43</t>
  </si>
  <si>
    <t>熊本</t>
  </si>
  <si>
    <t>一般社団法人熊本県バスケットボール協会</t>
  </si>
  <si>
    <t>44</t>
  </si>
  <si>
    <t>大分</t>
  </si>
  <si>
    <t>一般社団法人大分県バスケットボール協会</t>
  </si>
  <si>
    <t>45</t>
  </si>
  <si>
    <t>宮崎</t>
  </si>
  <si>
    <t>一般社団法人宮崎県バスケットボール協会</t>
  </si>
  <si>
    <t>46</t>
  </si>
  <si>
    <t>鹿児島</t>
    <rPh sb="0" eb="3">
      <t>カゴシマ</t>
    </rPh>
    <phoneticPr fontId="22"/>
  </si>
  <si>
    <t>一般社団法人鹿児島県バスケットボール協会</t>
  </si>
  <si>
    <t>47</t>
  </si>
  <si>
    <t>沖縄</t>
  </si>
  <si>
    <t>一般財団法人沖縄県バスケットボール協会</t>
  </si>
  <si>
    <t>10.委託金</t>
    <rPh sb="3" eb="5">
      <t>イタク</t>
    </rPh>
    <rPh sb="5" eb="6">
      <t>キン</t>
    </rPh>
    <phoneticPr fontId="3"/>
  </si>
  <si>
    <t>11.保険料</t>
    <rPh sb="3" eb="6">
      <t>ホケンリョウ</t>
    </rPh>
    <phoneticPr fontId="3"/>
  </si>
  <si>
    <t>12.支払手数料</t>
    <rPh sb="3" eb="5">
      <t>シハライ</t>
    </rPh>
    <rPh sb="5" eb="8">
      <t>テスウリョウ</t>
    </rPh>
    <phoneticPr fontId="3"/>
  </si>
  <si>
    <t>13.報償費</t>
    <rPh sb="3" eb="6">
      <t>ホウショウヒ</t>
    </rPh>
    <phoneticPr fontId="3"/>
  </si>
  <si>
    <t>14.食糧費</t>
    <rPh sb="3" eb="6">
      <t>ショクリョウヒ</t>
    </rPh>
    <phoneticPr fontId="3"/>
  </si>
  <si>
    <t>15.雑費</t>
    <rPh sb="3" eb="5">
      <t>ザッピ</t>
    </rPh>
    <phoneticPr fontId="3"/>
  </si>
  <si>
    <t>委託金(対象外)</t>
    <rPh sb="0" eb="3">
      <t>イタクキン</t>
    </rPh>
    <rPh sb="4" eb="7">
      <t>タイショウガイ</t>
    </rPh>
    <phoneticPr fontId="2"/>
  </si>
  <si>
    <t>委託金(対象外)</t>
    <rPh sb="0" eb="3">
      <t>イタクキン</t>
    </rPh>
    <rPh sb="4" eb="6">
      <t>タイショウ</t>
    </rPh>
    <rPh sb="6" eb="7">
      <t>ガイ</t>
    </rPh>
    <phoneticPr fontId="2"/>
  </si>
  <si>
    <t>区　　　分</t>
    <rPh sb="0" eb="1">
      <t>ク</t>
    </rPh>
    <rPh sb="4" eb="5">
      <t>ブン</t>
    </rPh>
    <phoneticPr fontId="3"/>
  </si>
  <si>
    <t>器具備品費(対象外)</t>
    <rPh sb="0" eb="2">
      <t>キグ</t>
    </rPh>
    <rPh sb="2" eb="4">
      <t>ビヒン</t>
    </rPh>
    <rPh sb="4" eb="5">
      <t>ヒ</t>
    </rPh>
    <rPh sb="6" eb="8">
      <t>タイショウ</t>
    </rPh>
    <rPh sb="8" eb="9">
      <t>ガイ</t>
    </rPh>
    <phoneticPr fontId="2"/>
  </si>
  <si>
    <t>器具備品費(対象外)</t>
    <rPh sb="0" eb="2">
      <t>キグ</t>
    </rPh>
    <rPh sb="2" eb="4">
      <t>ビヒン</t>
    </rPh>
    <rPh sb="4" eb="5">
      <t>ヒ</t>
    </rPh>
    <rPh sb="6" eb="9">
      <t>タイショウガイ</t>
    </rPh>
    <phoneticPr fontId="2"/>
  </si>
  <si>
    <t>区　　分</t>
    <rPh sb="0" eb="1">
      <t>ク</t>
    </rPh>
    <rPh sb="3" eb="4">
      <t>ブン</t>
    </rPh>
    <phoneticPr fontId="3"/>
  </si>
  <si>
    <t>【区分表】</t>
    <rPh sb="1" eb="3">
      <t>クブン</t>
    </rPh>
    <rPh sb="3" eb="4">
      <t>ヒョウ</t>
    </rPh>
    <phoneticPr fontId="3"/>
  </si>
  <si>
    <t>金額</t>
  </si>
  <si>
    <t>摘要（内訳）／備考</t>
    <phoneticPr fontId="4"/>
  </si>
  <si>
    <t>収支差額</t>
    <rPh sb="0" eb="2">
      <t>シュウシ</t>
    </rPh>
    <rPh sb="2" eb="4">
      <t>サガク</t>
    </rPh>
    <phoneticPr fontId="3"/>
  </si>
  <si>
    <t>地区協会名</t>
    <rPh sb="0" eb="2">
      <t>チク</t>
    </rPh>
    <rPh sb="2" eb="4">
      <t>キョウカイ</t>
    </rPh>
    <rPh sb="4" eb="5">
      <t>メイ</t>
    </rPh>
    <phoneticPr fontId="3"/>
  </si>
  <si>
    <t>委員会／部会名</t>
    <rPh sb="0" eb="3">
      <t>イインカイ</t>
    </rPh>
    <rPh sb="4" eb="5">
      <t>ブ</t>
    </rPh>
    <rPh sb="5" eb="6">
      <t>カイ</t>
    </rPh>
    <rPh sb="6" eb="7">
      <t>メイ</t>
    </rPh>
    <phoneticPr fontId="3"/>
  </si>
  <si>
    <t>札幌地区バスケットボール協会</t>
    <rPh sb="0" eb="2">
      <t>サッポロ</t>
    </rPh>
    <rPh sb="2" eb="4">
      <t>チク</t>
    </rPh>
    <rPh sb="12" eb="14">
      <t>キョウカイ</t>
    </rPh>
    <phoneticPr fontId="2"/>
  </si>
  <si>
    <t>函館地区バスケットボール協会</t>
    <rPh sb="0" eb="2">
      <t>ハコダテ</t>
    </rPh>
    <rPh sb="2" eb="4">
      <t>チク</t>
    </rPh>
    <rPh sb="12" eb="14">
      <t>キョウカイ</t>
    </rPh>
    <phoneticPr fontId="2"/>
  </si>
  <si>
    <t>北見地区バスケットボール協会</t>
    <rPh sb="0" eb="2">
      <t>キタミ</t>
    </rPh>
    <rPh sb="2" eb="4">
      <t>チク</t>
    </rPh>
    <rPh sb="12" eb="14">
      <t>キョウカイ</t>
    </rPh>
    <phoneticPr fontId="2"/>
  </si>
  <si>
    <t>釧路地区バスケットボール協会</t>
    <rPh sb="0" eb="2">
      <t>クシロ</t>
    </rPh>
    <rPh sb="2" eb="4">
      <t>チク</t>
    </rPh>
    <rPh sb="12" eb="14">
      <t>キョウカイ</t>
    </rPh>
    <phoneticPr fontId="2"/>
  </si>
  <si>
    <t>帯広地区バスケットボール協会</t>
    <rPh sb="0" eb="2">
      <t>オビヒロ</t>
    </rPh>
    <rPh sb="2" eb="4">
      <t>チク</t>
    </rPh>
    <rPh sb="12" eb="14">
      <t>キョウカイ</t>
    </rPh>
    <phoneticPr fontId="2"/>
  </si>
  <si>
    <t>旭川地区バスケットボール協会</t>
    <rPh sb="0" eb="2">
      <t>アサヒカワ</t>
    </rPh>
    <rPh sb="2" eb="4">
      <t>チク</t>
    </rPh>
    <rPh sb="12" eb="14">
      <t>キョウカイ</t>
    </rPh>
    <phoneticPr fontId="2"/>
  </si>
  <si>
    <t>小樽地区バスケットボール協会</t>
    <rPh sb="0" eb="2">
      <t>オタル</t>
    </rPh>
    <rPh sb="2" eb="4">
      <t>チク</t>
    </rPh>
    <rPh sb="12" eb="14">
      <t>キョウカイ</t>
    </rPh>
    <phoneticPr fontId="2"/>
  </si>
  <si>
    <t>苫小牧地区バスケットボール協会</t>
    <rPh sb="0" eb="3">
      <t>トマコマイ</t>
    </rPh>
    <rPh sb="3" eb="5">
      <t>チク</t>
    </rPh>
    <rPh sb="13" eb="15">
      <t>キョウカイ</t>
    </rPh>
    <phoneticPr fontId="2"/>
  </si>
  <si>
    <t>南空知地区バスケットボール協会</t>
    <rPh sb="0" eb="1">
      <t>ミナミ</t>
    </rPh>
    <rPh sb="1" eb="3">
      <t>ソラチ</t>
    </rPh>
    <rPh sb="3" eb="5">
      <t>チク</t>
    </rPh>
    <rPh sb="13" eb="15">
      <t>キョウカイ</t>
    </rPh>
    <phoneticPr fontId="2"/>
  </si>
  <si>
    <t>室蘭地区バスケットボール協会</t>
    <rPh sb="0" eb="2">
      <t>ムロラン</t>
    </rPh>
    <rPh sb="2" eb="4">
      <t>チク</t>
    </rPh>
    <rPh sb="12" eb="14">
      <t>キョウカイ</t>
    </rPh>
    <phoneticPr fontId="2"/>
  </si>
  <si>
    <t>北空知地区バスケットボール協会</t>
    <rPh sb="0" eb="1">
      <t>キタ</t>
    </rPh>
    <rPh sb="1" eb="3">
      <t>ソラチ</t>
    </rPh>
    <rPh sb="3" eb="5">
      <t>チク</t>
    </rPh>
    <rPh sb="13" eb="15">
      <t>キョウカイ</t>
    </rPh>
    <phoneticPr fontId="2"/>
  </si>
  <si>
    <t>名寄地区バスケットボール協会</t>
    <rPh sb="0" eb="2">
      <t>ナヨロ</t>
    </rPh>
    <rPh sb="2" eb="4">
      <t>チク</t>
    </rPh>
    <rPh sb="12" eb="14">
      <t>キョウカイ</t>
    </rPh>
    <phoneticPr fontId="2"/>
  </si>
  <si>
    <t>稚内地区バスケットボール協会</t>
    <rPh sb="0" eb="2">
      <t>ワッカナイ</t>
    </rPh>
    <rPh sb="2" eb="4">
      <t>チク</t>
    </rPh>
    <rPh sb="12" eb="14">
      <t>キョウカイ</t>
    </rPh>
    <phoneticPr fontId="2"/>
  </si>
  <si>
    <t>留萌地区バスケットボール協会</t>
    <rPh sb="0" eb="2">
      <t>ルモイ</t>
    </rPh>
    <rPh sb="2" eb="4">
      <t>チク</t>
    </rPh>
    <rPh sb="12" eb="14">
      <t>キョウカイ</t>
    </rPh>
    <phoneticPr fontId="2"/>
  </si>
  <si>
    <t>（一財）北海道バスケットボール協会</t>
    <phoneticPr fontId="2"/>
  </si>
  <si>
    <t>委員会／部会名</t>
    <rPh sb="0" eb="3">
      <t>イインカイ</t>
    </rPh>
    <rPh sb="4" eb="6">
      <t>ブカイ</t>
    </rPh>
    <rPh sb="6" eb="7">
      <t>メイ</t>
    </rPh>
    <phoneticPr fontId="3"/>
  </si>
  <si>
    <t>科目</t>
    <rPh sb="0" eb="2">
      <t>カモク</t>
    </rPh>
    <phoneticPr fontId="2"/>
  </si>
  <si>
    <t>①会議費</t>
    <rPh sb="1" eb="4">
      <t>カイギヒ</t>
    </rPh>
    <phoneticPr fontId="4"/>
  </si>
  <si>
    <t>②旅費交通費</t>
    <rPh sb="1" eb="3">
      <t>リョヒ</t>
    </rPh>
    <rPh sb="3" eb="6">
      <t>コウツウヒ</t>
    </rPh>
    <phoneticPr fontId="4"/>
  </si>
  <si>
    <t>③通信運搬費</t>
    <rPh sb="1" eb="3">
      <t>ツウシン</t>
    </rPh>
    <rPh sb="3" eb="5">
      <t>ウンパン</t>
    </rPh>
    <rPh sb="5" eb="6">
      <t>ヒ</t>
    </rPh>
    <phoneticPr fontId="4"/>
  </si>
  <si>
    <t>④消耗品費</t>
    <rPh sb="1" eb="3">
      <t>ショウモウ</t>
    </rPh>
    <rPh sb="3" eb="4">
      <t>ヒン</t>
    </rPh>
    <rPh sb="4" eb="5">
      <t>ヒ</t>
    </rPh>
    <phoneticPr fontId="4"/>
  </si>
  <si>
    <t>⑤器具備品費</t>
    <rPh sb="1" eb="3">
      <t>キグ</t>
    </rPh>
    <rPh sb="3" eb="5">
      <t>ビヒン</t>
    </rPh>
    <rPh sb="5" eb="6">
      <t>ヒ</t>
    </rPh>
    <phoneticPr fontId="4"/>
  </si>
  <si>
    <t>⑥印刷製本費</t>
    <rPh sb="1" eb="3">
      <t>インサツ</t>
    </rPh>
    <rPh sb="3" eb="5">
      <t>セイホン</t>
    </rPh>
    <rPh sb="5" eb="6">
      <t>ヒ</t>
    </rPh>
    <phoneticPr fontId="4"/>
  </si>
  <si>
    <t>⑦賃借料</t>
    <rPh sb="1" eb="4">
      <t>チンシャクリョウ</t>
    </rPh>
    <phoneticPr fontId="4"/>
  </si>
  <si>
    <t>⑧広告宣伝費</t>
    <rPh sb="1" eb="3">
      <t>コウコク</t>
    </rPh>
    <rPh sb="3" eb="6">
      <t>センデンヒ</t>
    </rPh>
    <phoneticPr fontId="4"/>
  </si>
  <si>
    <t>⑨諸謝金</t>
    <rPh sb="1" eb="2">
      <t>ショ</t>
    </rPh>
    <rPh sb="2" eb="4">
      <t>シャキン</t>
    </rPh>
    <phoneticPr fontId="4"/>
  </si>
  <si>
    <t>⑩保険料</t>
    <rPh sb="1" eb="3">
      <t>ホケン</t>
    </rPh>
    <rPh sb="3" eb="4">
      <t>リョウ</t>
    </rPh>
    <phoneticPr fontId="4"/>
  </si>
  <si>
    <t>⑪支払手数料</t>
    <rPh sb="1" eb="3">
      <t>シハライ</t>
    </rPh>
    <rPh sb="3" eb="6">
      <t>テスウリョウ</t>
    </rPh>
    <phoneticPr fontId="4"/>
  </si>
  <si>
    <t>⑫報償費</t>
    <rPh sb="1" eb="3">
      <t>ホウショウ</t>
    </rPh>
    <rPh sb="3" eb="4">
      <t>ヒ</t>
    </rPh>
    <phoneticPr fontId="4"/>
  </si>
  <si>
    <t>⑬食糧費</t>
    <rPh sb="1" eb="3">
      <t>ショクリョウ</t>
    </rPh>
    <rPh sb="3" eb="4">
      <t>ヒ</t>
    </rPh>
    <phoneticPr fontId="4"/>
  </si>
  <si>
    <t>⑭雑費</t>
    <rPh sb="1" eb="3">
      <t>ザッピ</t>
    </rPh>
    <phoneticPr fontId="4"/>
  </si>
  <si>
    <t>⑮その他</t>
    <rPh sb="3" eb="4">
      <t>タ</t>
    </rPh>
    <phoneticPr fontId="2"/>
  </si>
  <si>
    <t>対象経費内容（HBA)</t>
    <rPh sb="0" eb="2">
      <t>タイショウ</t>
    </rPh>
    <rPh sb="4" eb="6">
      <t>ナイヨウ</t>
    </rPh>
    <phoneticPr fontId="2"/>
  </si>
  <si>
    <t xml:space="preserve">(1)筆記用具類、コピー用紙等事務用消耗品
(2)スコアシート、ラインテープ、リングネット等競技に係る消耗品
※大会毎に筆記用具類を購入しないで頂き、大会毎に使い回すこと。
(3)会場暖房用、灯油購入代
(4)感染症対策に伴うマスク、消毒液購入費等
(5)ごみ袋
(6)トイレットペーパー
</t>
    <rPh sb="58" eb="60">
      <t>タイカイ</t>
    </rPh>
    <rPh sb="60" eb="61">
      <t>ゴト</t>
    </rPh>
    <rPh sb="62" eb="64">
      <t>ヒッキ</t>
    </rPh>
    <rPh sb="64" eb="66">
      <t>ヨウグ</t>
    </rPh>
    <rPh sb="66" eb="67">
      <t>ルイ</t>
    </rPh>
    <rPh sb="68" eb="70">
      <t>コウニュウ</t>
    </rPh>
    <rPh sb="74" eb="75">
      <t>イタダ</t>
    </rPh>
    <rPh sb="77" eb="79">
      <t>タイカイ</t>
    </rPh>
    <rPh sb="79" eb="80">
      <t>ゴト</t>
    </rPh>
    <rPh sb="81" eb="82">
      <t>ツカ</t>
    </rPh>
    <rPh sb="83" eb="84">
      <t>マワ</t>
    </rPh>
    <rPh sb="127" eb="128">
      <t>トウ</t>
    </rPh>
    <phoneticPr fontId="2"/>
  </si>
  <si>
    <t>①大会・講習会に関する保険料</t>
    <rPh sb="1" eb="3">
      <t>タイカイ</t>
    </rPh>
    <rPh sb="4" eb="7">
      <t>コウシュウカイ</t>
    </rPh>
    <rPh sb="8" eb="9">
      <t>カン</t>
    </rPh>
    <rPh sb="11" eb="14">
      <t>ホケンリョウ</t>
    </rPh>
    <phoneticPr fontId="2"/>
  </si>
  <si>
    <t>①大会中止の際、参加費の返金</t>
    <rPh sb="1" eb="5">
      <t>タイカイチュウシ</t>
    </rPh>
    <rPh sb="6" eb="7">
      <t>サイ</t>
    </rPh>
    <rPh sb="8" eb="11">
      <t>サンカヒ</t>
    </rPh>
    <rPh sb="12" eb="14">
      <t>ヘンキン</t>
    </rPh>
    <phoneticPr fontId="2"/>
  </si>
  <si>
    <t>参加料</t>
    <rPh sb="0" eb="3">
      <t>サンカリョウ</t>
    </rPh>
    <phoneticPr fontId="2"/>
  </si>
  <si>
    <t>女子</t>
    <rPh sb="0" eb="2">
      <t>ジョシ</t>
    </rPh>
    <phoneticPr fontId="2"/>
  </si>
  <si>
    <t>チーム数 　男子</t>
    <rPh sb="3" eb="4">
      <t>スウ</t>
    </rPh>
    <rPh sb="6" eb="8">
      <t>ダンシ</t>
    </rPh>
    <phoneticPr fontId="2"/>
  </si>
  <si>
    <t>単価</t>
    <rPh sb="0" eb="2">
      <t>タンカ</t>
    </rPh>
    <phoneticPr fontId="2"/>
  </si>
  <si>
    <t>売上部数</t>
    <rPh sb="0" eb="2">
      <t>ウリアゲ</t>
    </rPh>
    <rPh sb="2" eb="4">
      <t>ブスウ</t>
    </rPh>
    <phoneticPr fontId="2"/>
  </si>
  <si>
    <t>日当</t>
    <rPh sb="0" eb="2">
      <t>ニットウ</t>
    </rPh>
    <phoneticPr fontId="2"/>
  </si>
  <si>
    <t>会議名</t>
    <rPh sb="0" eb="2">
      <t>カイギ</t>
    </rPh>
    <rPh sb="2" eb="3">
      <t>メイ</t>
    </rPh>
    <phoneticPr fontId="2"/>
  </si>
  <si>
    <t>計</t>
    <rPh sb="0" eb="1">
      <t>ケイ</t>
    </rPh>
    <phoneticPr fontId="2"/>
  </si>
  <si>
    <t>日当</t>
    <rPh sb="0" eb="2">
      <t>ニットウ</t>
    </rPh>
    <phoneticPr fontId="2"/>
  </si>
  <si>
    <t>軽食飲料費</t>
    <rPh sb="0" eb="2">
      <t>ケイショク</t>
    </rPh>
    <rPh sb="2" eb="4">
      <t>インリョウ</t>
    </rPh>
    <rPh sb="4" eb="5">
      <t>ヒ</t>
    </rPh>
    <phoneticPr fontId="2"/>
  </si>
  <si>
    <t>交通費</t>
    <rPh sb="0" eb="3">
      <t>コウツウヒ</t>
    </rPh>
    <phoneticPr fontId="2"/>
  </si>
  <si>
    <t>【2.旅費交通費】</t>
    <rPh sb="3" eb="5">
      <t>リョヒ</t>
    </rPh>
    <rPh sb="5" eb="8">
      <t>コウツウヒ</t>
    </rPh>
    <phoneticPr fontId="2"/>
  </si>
  <si>
    <t>【1.会議費】</t>
    <rPh sb="3" eb="5">
      <t>カイギ</t>
    </rPh>
    <rPh sb="5" eb="6">
      <t>ヒ</t>
    </rPh>
    <phoneticPr fontId="2"/>
  </si>
  <si>
    <t>審判員数</t>
    <rPh sb="0" eb="3">
      <t>シンパンイン</t>
    </rPh>
    <rPh sb="3" eb="4">
      <t>スウ</t>
    </rPh>
    <phoneticPr fontId="2"/>
  </si>
  <si>
    <t>役員稼働交通費（円/人）</t>
    <rPh sb="0" eb="2">
      <t>ヤクイン</t>
    </rPh>
    <rPh sb="2" eb="4">
      <t>カドウ</t>
    </rPh>
    <rPh sb="4" eb="7">
      <t>コウツウヒ</t>
    </rPh>
    <rPh sb="8" eb="9">
      <t>エン</t>
    </rPh>
    <rPh sb="10" eb="11">
      <t>ニン</t>
    </rPh>
    <phoneticPr fontId="2"/>
  </si>
  <si>
    <t>宿泊数</t>
    <rPh sb="0" eb="2">
      <t>シュクハク</t>
    </rPh>
    <rPh sb="2" eb="3">
      <t>スウ</t>
    </rPh>
    <phoneticPr fontId="2"/>
  </si>
  <si>
    <t>TO交通費（円/人）</t>
    <rPh sb="2" eb="5">
      <t>コウツウヒ</t>
    </rPh>
    <rPh sb="6" eb="7">
      <t>エン</t>
    </rPh>
    <rPh sb="8" eb="9">
      <t>ニン</t>
    </rPh>
    <phoneticPr fontId="2"/>
  </si>
  <si>
    <t>PT</t>
    <phoneticPr fontId="2"/>
  </si>
  <si>
    <t>PT交通費（円/人）</t>
    <rPh sb="2" eb="5">
      <t>コウツウヒ</t>
    </rPh>
    <rPh sb="6" eb="7">
      <t>エン</t>
    </rPh>
    <rPh sb="8" eb="9">
      <t>ニン</t>
    </rPh>
    <phoneticPr fontId="2"/>
  </si>
  <si>
    <t>審判交通費</t>
    <rPh sb="0" eb="2">
      <t>シンパン</t>
    </rPh>
    <rPh sb="2" eb="5">
      <t>コウツウヒ</t>
    </rPh>
    <phoneticPr fontId="2"/>
  </si>
  <si>
    <t>TO交通費</t>
    <rPh sb="2" eb="5">
      <t>コウツウヒ</t>
    </rPh>
    <phoneticPr fontId="2"/>
  </si>
  <si>
    <t>PT交通費</t>
    <rPh sb="2" eb="5">
      <t>コウツウヒ</t>
    </rPh>
    <phoneticPr fontId="2"/>
  </si>
  <si>
    <t>審判宿泊費</t>
    <rPh sb="0" eb="2">
      <t>シンパン</t>
    </rPh>
    <rPh sb="2" eb="4">
      <t>シュクハク</t>
    </rPh>
    <rPh sb="4" eb="5">
      <t>ヒ</t>
    </rPh>
    <phoneticPr fontId="2"/>
  </si>
  <si>
    <t>役員交通費</t>
    <rPh sb="0" eb="2">
      <t>ヤクイン</t>
    </rPh>
    <rPh sb="2" eb="5">
      <t>コウツウヒ</t>
    </rPh>
    <phoneticPr fontId="2"/>
  </si>
  <si>
    <t>【14.食糧費】</t>
    <rPh sb="4" eb="7">
      <t>ショクリョウヒ</t>
    </rPh>
    <rPh sb="6" eb="7">
      <t>ヒ</t>
    </rPh>
    <phoneticPr fontId="2"/>
  </si>
  <si>
    <t>役員数</t>
    <rPh sb="0" eb="2">
      <t>ヤクイン</t>
    </rPh>
    <rPh sb="2" eb="3">
      <t>スウ</t>
    </rPh>
    <phoneticPr fontId="2"/>
  </si>
  <si>
    <t>食糧費</t>
    <rPh sb="0" eb="3">
      <t>ショクリョウヒ</t>
    </rPh>
    <phoneticPr fontId="2"/>
  </si>
  <si>
    <t>予備</t>
    <rPh sb="0" eb="2">
      <t>ヨビ</t>
    </rPh>
    <phoneticPr fontId="2"/>
  </si>
  <si>
    <t>日程</t>
    <rPh sb="0" eb="2">
      <t>ニッテイ</t>
    </rPh>
    <phoneticPr fontId="2"/>
  </si>
  <si>
    <t>役員稼働</t>
    <rPh sb="0" eb="2">
      <t>ヤクイン</t>
    </rPh>
    <rPh sb="2" eb="4">
      <t>カドウ</t>
    </rPh>
    <phoneticPr fontId="2"/>
  </si>
  <si>
    <t>役員宿泊費</t>
    <rPh sb="0" eb="2">
      <t>ヤクイン</t>
    </rPh>
    <rPh sb="2" eb="5">
      <t>シュクハクヒ</t>
    </rPh>
    <phoneticPr fontId="2"/>
  </si>
  <si>
    <t>大会日程</t>
    <rPh sb="0" eb="2">
      <t>タイカイ</t>
    </rPh>
    <rPh sb="2" eb="4">
      <t>ニッテイ</t>
    </rPh>
    <phoneticPr fontId="2"/>
  </si>
  <si>
    <t>送付日：</t>
    <rPh sb="0" eb="2">
      <t>ソウフ</t>
    </rPh>
    <rPh sb="2" eb="3">
      <t>ビ</t>
    </rPh>
    <phoneticPr fontId="2"/>
  </si>
  <si>
    <t>【社会人】</t>
    <rPh sb="1" eb="3">
      <t>シャカイ</t>
    </rPh>
    <rPh sb="3" eb="4">
      <t>ジン</t>
    </rPh>
    <phoneticPr fontId="2"/>
  </si>
  <si>
    <t>【DC U13-15</t>
    <phoneticPr fontId="2"/>
  </si>
  <si>
    <t>【U12】</t>
    <phoneticPr fontId="2"/>
  </si>
  <si>
    <t>【U15】</t>
    <phoneticPr fontId="2"/>
  </si>
  <si>
    <t>【U18】</t>
    <phoneticPr fontId="2"/>
  </si>
  <si>
    <t>【3X3】</t>
    <phoneticPr fontId="2"/>
  </si>
  <si>
    <t>【DC U12】</t>
    <phoneticPr fontId="2"/>
  </si>
  <si>
    <t>【DC U16-18】</t>
    <phoneticPr fontId="2"/>
  </si>
  <si>
    <t>【普及】</t>
    <rPh sb="1" eb="3">
      <t>フキュウ</t>
    </rPh>
    <phoneticPr fontId="2"/>
  </si>
  <si>
    <t>【法務】</t>
    <rPh sb="1" eb="3">
      <t>ホウム</t>
    </rPh>
    <phoneticPr fontId="2"/>
  </si>
  <si>
    <t>【国体】</t>
    <rPh sb="1" eb="3">
      <t>コクタイ</t>
    </rPh>
    <phoneticPr fontId="2"/>
  </si>
  <si>
    <t>【JPBL/WJBL】</t>
    <phoneticPr fontId="2"/>
  </si>
  <si>
    <t>【登録推進】</t>
    <rPh sb="1" eb="3">
      <t>トウロク</t>
    </rPh>
    <rPh sb="3" eb="5">
      <t>スイシン</t>
    </rPh>
    <phoneticPr fontId="2"/>
  </si>
  <si>
    <t>【講習会】</t>
    <rPh sb="1" eb="4">
      <t>コウシュウカイ</t>
    </rPh>
    <phoneticPr fontId="2"/>
  </si>
  <si>
    <t>　</t>
    <phoneticPr fontId="2"/>
  </si>
  <si>
    <t>区　　　　分</t>
    <rPh sb="0" eb="1">
      <t>ク</t>
    </rPh>
    <rPh sb="5" eb="6">
      <t>フン</t>
    </rPh>
    <phoneticPr fontId="3"/>
  </si>
  <si>
    <t>審判員宿泊費</t>
    <rPh sb="0" eb="3">
      <t>シンパンイン</t>
    </rPh>
    <rPh sb="3" eb="6">
      <t>シュクハクヒ</t>
    </rPh>
    <phoneticPr fontId="2"/>
  </si>
  <si>
    <t>計</t>
    <rPh sb="0" eb="1">
      <t>ケイ</t>
    </rPh>
    <phoneticPr fontId="2"/>
  </si>
  <si>
    <t>2.旅費交通費合計</t>
    <rPh sb="2" eb="4">
      <t>リョヒ</t>
    </rPh>
    <rPh sb="4" eb="7">
      <t>コウツウヒ</t>
    </rPh>
    <rPh sb="7" eb="9">
      <t>ゴウケイ</t>
    </rPh>
    <phoneticPr fontId="2"/>
  </si>
  <si>
    <t>14.食糧費合計</t>
    <rPh sb="3" eb="6">
      <t>ショクリョウヒ</t>
    </rPh>
    <rPh sb="6" eb="8">
      <t>ゴウケイ</t>
    </rPh>
    <phoneticPr fontId="2"/>
  </si>
  <si>
    <t>1.会議費合計</t>
    <rPh sb="2" eb="4">
      <t>カイギ</t>
    </rPh>
    <rPh sb="4" eb="5">
      <t>ヒ</t>
    </rPh>
    <rPh sb="5" eb="7">
      <t>ゴウケイ</t>
    </rPh>
    <phoneticPr fontId="2"/>
  </si>
  <si>
    <t>交通費（円/人）</t>
    <rPh sb="0" eb="3">
      <t>コウツウヒ</t>
    </rPh>
    <rPh sb="4" eb="5">
      <t>エン</t>
    </rPh>
    <rPh sb="6" eb="7">
      <t>ジン</t>
    </rPh>
    <phoneticPr fontId="2"/>
  </si>
  <si>
    <t>1.交付金</t>
    <rPh sb="2" eb="5">
      <t>コウフキン</t>
    </rPh>
    <phoneticPr fontId="3"/>
  </si>
  <si>
    <t>(1)事業に関連する開催要項・チラシ・ポスター等
(2)プログラム印刷代
(3)プログラムコピー代</t>
    <rPh sb="3" eb="5">
      <t>ジギョウ</t>
    </rPh>
    <rPh sb="6" eb="8">
      <t>カンレン</t>
    </rPh>
    <rPh sb="10" eb="12">
      <t>カイサイ</t>
    </rPh>
    <rPh sb="12" eb="14">
      <t>ヨウコウ</t>
    </rPh>
    <rPh sb="23" eb="24">
      <t>トウ</t>
    </rPh>
    <phoneticPr fontId="2"/>
  </si>
  <si>
    <t>男子</t>
    <rPh sb="0" eb="2">
      <t>ダンシ</t>
    </rPh>
    <phoneticPr fontId="2"/>
  </si>
  <si>
    <t>女子</t>
    <rPh sb="0" eb="2">
      <t>ジョシ</t>
    </rPh>
    <phoneticPr fontId="2"/>
  </si>
  <si>
    <t>参加料</t>
    <rPh sb="0" eb="3">
      <t>サンカリョウ</t>
    </rPh>
    <phoneticPr fontId="2"/>
  </si>
  <si>
    <t>計</t>
    <rPh sb="0" eb="1">
      <t>ケイ</t>
    </rPh>
    <phoneticPr fontId="2"/>
  </si>
  <si>
    <t>合計</t>
    <rPh sb="0" eb="2">
      <t>ゴウケイ</t>
    </rPh>
    <phoneticPr fontId="2"/>
  </si>
  <si>
    <t>ｶﾃｺﾞﾘｰ名等</t>
    <rPh sb="6" eb="7">
      <t>メイ</t>
    </rPh>
    <rPh sb="7" eb="8">
      <t>トウ</t>
    </rPh>
    <phoneticPr fontId="2"/>
  </si>
  <si>
    <t>参加料計</t>
    <rPh sb="0" eb="3">
      <t>サンカリョウ</t>
    </rPh>
    <rPh sb="3" eb="4">
      <t>ケイ</t>
    </rPh>
    <phoneticPr fontId="2"/>
  </si>
  <si>
    <t>支    払    先</t>
    <rPh sb="0" eb="1">
      <t>シ</t>
    </rPh>
    <rPh sb="5" eb="6">
      <t>フツ</t>
    </rPh>
    <rPh sb="10" eb="11">
      <t>サキ</t>
    </rPh>
    <phoneticPr fontId="3"/>
  </si>
  <si>
    <t>科    目</t>
    <rPh sb="0" eb="1">
      <t>カ</t>
    </rPh>
    <rPh sb="5" eb="6">
      <t>メ</t>
    </rPh>
    <phoneticPr fontId="3"/>
  </si>
  <si>
    <t xml:space="preserve">(1)大会要項・組合せ等発送料。ただし大会要項・組合せ等はTeamJBAを活用・HPに掲載等で、資料の郵送料等経費削減を図る。
(2)活動に伴うインターネット接続費やシステム利用代金等
(3)公式ホームページの運用・維持に係る費用(JBA310万円関連)
</t>
    <rPh sb="3" eb="5">
      <t>タイカイ</t>
    </rPh>
    <rPh sb="8" eb="10">
      <t>クミアワ</t>
    </rPh>
    <rPh sb="19" eb="21">
      <t>タイカイ</t>
    </rPh>
    <rPh sb="21" eb="23">
      <t>ヨウコウ</t>
    </rPh>
    <rPh sb="24" eb="26">
      <t>クミアワ</t>
    </rPh>
    <rPh sb="27" eb="28">
      <t>トウ</t>
    </rPh>
    <rPh sb="37" eb="39">
      <t>カツヨウ</t>
    </rPh>
    <rPh sb="43" eb="45">
      <t>ケイサイ</t>
    </rPh>
    <rPh sb="45" eb="46">
      <t>トウ</t>
    </rPh>
    <rPh sb="55" eb="57">
      <t>ケイヒ</t>
    </rPh>
    <rPh sb="57" eb="59">
      <t>サクゲン</t>
    </rPh>
    <rPh sb="60" eb="61">
      <t>ハカ</t>
    </rPh>
    <rPh sb="98" eb="100">
      <t>コウシキ</t>
    </rPh>
    <rPh sb="107" eb="109">
      <t>ウンヨウ</t>
    </rPh>
    <rPh sb="110" eb="112">
      <t>イジ</t>
    </rPh>
    <rPh sb="113" eb="114">
      <t>カカ</t>
    </rPh>
    <rPh sb="115" eb="117">
      <t>ヒヨウ</t>
    </rPh>
    <rPh sb="124" eb="126">
      <t>マンエン</t>
    </rPh>
    <rPh sb="126" eb="128">
      <t>カンレン</t>
    </rPh>
    <phoneticPr fontId="2"/>
  </si>
  <si>
    <t xml:space="preserve">(1)3万円以上の場は、HBAに相談して下さい。
(2)キッズ対象活動事業に関する備品(キッズボール等)
・器具備品費の購入は、下記条件全てを満たす場合のみ
①備品/資産管理台帳を作成の上管理し個人所有とならないこと。
②備品/資産管理台帳の提出
</t>
    <rPh sb="32" eb="34">
      <t>タイショウ</t>
    </rPh>
    <rPh sb="34" eb="36">
      <t>カツドウ</t>
    </rPh>
    <rPh sb="36" eb="38">
      <t>ジギョウ</t>
    </rPh>
    <rPh sb="39" eb="40">
      <t>カン</t>
    </rPh>
    <rPh sb="42" eb="44">
      <t>ビヒン</t>
    </rPh>
    <rPh sb="51" eb="52">
      <t>トウ</t>
    </rPh>
    <rPh sb="56" eb="58">
      <t>キグ</t>
    </rPh>
    <rPh sb="58" eb="61">
      <t>ビヒンヒ</t>
    </rPh>
    <rPh sb="62" eb="64">
      <t>コウニュウ</t>
    </rPh>
    <rPh sb="66" eb="68">
      <t>カキ</t>
    </rPh>
    <rPh sb="68" eb="70">
      <t>ジョウケン</t>
    </rPh>
    <rPh sb="70" eb="71">
      <t>スベ</t>
    </rPh>
    <rPh sb="73" eb="74">
      <t>ミ</t>
    </rPh>
    <rPh sb="76" eb="78">
      <t>バアイ</t>
    </rPh>
    <rPh sb="82" eb="84">
      <t>ビヒン</t>
    </rPh>
    <rPh sb="85" eb="87">
      <t>シサン</t>
    </rPh>
    <rPh sb="87" eb="89">
      <t>カンリ</t>
    </rPh>
    <rPh sb="89" eb="91">
      <t>ダイチョウ</t>
    </rPh>
    <rPh sb="92" eb="94">
      <t>サクセイ</t>
    </rPh>
    <rPh sb="95" eb="96">
      <t>ウエ</t>
    </rPh>
    <rPh sb="96" eb="98">
      <t>カンリ</t>
    </rPh>
    <rPh sb="99" eb="101">
      <t>コジン</t>
    </rPh>
    <rPh sb="101" eb="103">
      <t>ショユウ</t>
    </rPh>
    <rPh sb="123" eb="125">
      <t>テイシュツ</t>
    </rPh>
    <phoneticPr fontId="2"/>
  </si>
  <si>
    <t>(1)施設・用具等の借上料等
(2)バス会社へ支払う貸切バス利用料等
(3)会場清掃料
・観客席が飲食を利用した際の清掃料
(4)リース料、レンタル料等物品を賃貸するための支出</t>
    <rPh sb="47" eb="50">
      <t>カンキャクセキ</t>
    </rPh>
    <rPh sb="51" eb="53">
      <t>インショク</t>
    </rPh>
    <rPh sb="54" eb="56">
      <t>リヨウ</t>
    </rPh>
    <rPh sb="58" eb="59">
      <t>サイ</t>
    </rPh>
    <rPh sb="60" eb="63">
      <t>セイソウリョウ</t>
    </rPh>
    <phoneticPr fontId="2"/>
  </si>
  <si>
    <t>(1)大会・イベント用ポスター印刷代</t>
    <rPh sb="3" eb="5">
      <t>タイカイ</t>
    </rPh>
    <rPh sb="10" eb="11">
      <t>ヨウ</t>
    </rPh>
    <rPh sb="15" eb="18">
      <t>インサツダイ</t>
    </rPh>
    <phoneticPr fontId="2"/>
  </si>
  <si>
    <r>
      <t>(1)審判員、講師等で、活動の実施に要する人員に対して支払う謝金・雑給
上限額（所得税込）
※競技会事業 
(2)審判謝金：上限額/試合
S:</t>
    </r>
    <r>
      <rPr>
        <b/>
        <sz val="16"/>
        <rFont val="Meiryo UI"/>
        <family val="3"/>
        <charset val="128"/>
      </rPr>
      <t>3,000円</t>
    </r>
    <r>
      <rPr>
        <sz val="16"/>
        <rFont val="Meiryo UI"/>
        <family val="3"/>
        <charset val="128"/>
      </rPr>
      <t>、A:</t>
    </r>
    <r>
      <rPr>
        <b/>
        <sz val="16"/>
        <rFont val="Meiryo UI"/>
        <family val="3"/>
        <charset val="128"/>
      </rPr>
      <t>2,000円</t>
    </r>
    <r>
      <rPr>
        <sz val="16"/>
        <rFont val="Meiryo UI"/>
        <family val="3"/>
        <charset val="128"/>
      </rPr>
      <t>、B:</t>
    </r>
    <r>
      <rPr>
        <b/>
        <sz val="16"/>
        <rFont val="Meiryo UI"/>
        <family val="3"/>
        <charset val="128"/>
      </rPr>
      <t>1,500円</t>
    </r>
    <r>
      <rPr>
        <sz val="16"/>
        <rFont val="Meiryo UI"/>
        <family val="3"/>
        <charset val="128"/>
      </rPr>
      <t>、C:</t>
    </r>
    <r>
      <rPr>
        <b/>
        <sz val="16"/>
        <rFont val="Meiryo UI"/>
        <family val="3"/>
        <charset val="128"/>
      </rPr>
      <t>1,000円</t>
    </r>
    <r>
      <rPr>
        <sz val="16"/>
        <rFont val="Meiryo UI"/>
        <family val="3"/>
        <charset val="128"/>
      </rPr>
      <t>、
D</t>
    </r>
    <r>
      <rPr>
        <b/>
        <sz val="16"/>
        <rFont val="Meiryo UI"/>
        <family val="3"/>
        <charset val="128"/>
      </rPr>
      <t>:500円</t>
    </r>
    <r>
      <rPr>
        <sz val="16"/>
        <rFont val="Meiryo UI"/>
        <family val="3"/>
        <charset val="128"/>
      </rPr>
      <t xml:space="preserve">
(3)団体(ﾁｰﾑ・ｸﾗﾌﾞ・学校)による諸謝金の扱いとなる。
・学校施設使用料：上限</t>
    </r>
    <r>
      <rPr>
        <b/>
        <sz val="16"/>
        <rFont val="Meiryo UI"/>
        <family val="3"/>
        <charset val="128"/>
      </rPr>
      <t>10,000円</t>
    </r>
    <r>
      <rPr>
        <sz val="16"/>
        <rFont val="Meiryo UI"/>
        <family val="3"/>
        <charset val="128"/>
      </rPr>
      <t>/ｺｰﾄ/日
・コート設営費　上限</t>
    </r>
    <r>
      <rPr>
        <b/>
        <sz val="16"/>
        <rFont val="Meiryo UI"/>
        <family val="3"/>
        <charset val="128"/>
      </rPr>
      <t>10,000円</t>
    </r>
    <r>
      <rPr>
        <sz val="16"/>
        <rFont val="Meiryo UI"/>
        <family val="3"/>
        <charset val="128"/>
      </rPr>
      <t>/ｺｰﾄ
(※ラインが引いてある場合は</t>
    </r>
    <r>
      <rPr>
        <b/>
        <sz val="16"/>
        <rFont val="Meiryo UI"/>
        <family val="3"/>
        <charset val="128"/>
      </rPr>
      <t>「半額</t>
    </r>
    <r>
      <rPr>
        <sz val="16"/>
        <rFont val="Meiryo UI"/>
        <family val="3"/>
        <charset val="128"/>
      </rPr>
      <t>」)
・TO謝礼　上限</t>
    </r>
    <r>
      <rPr>
        <b/>
        <sz val="16"/>
        <rFont val="Meiryo UI"/>
        <family val="3"/>
        <charset val="128"/>
      </rPr>
      <t>6,000円</t>
    </r>
    <r>
      <rPr>
        <sz val="16"/>
        <rFont val="Meiryo UI"/>
        <family val="3"/>
        <charset val="128"/>
      </rPr>
      <t>/試合
(4)ドクター・看護士・PT(理学療法士)含む　</t>
    </r>
    <r>
      <rPr>
        <b/>
        <sz val="16"/>
        <rFont val="Meiryo UI"/>
        <family val="3"/>
        <charset val="128"/>
      </rPr>
      <t xml:space="preserve"> 6,000円</t>
    </r>
    <r>
      <rPr>
        <sz val="16"/>
        <rFont val="Meiryo UI"/>
        <family val="3"/>
        <charset val="128"/>
      </rPr>
      <t>/日
(5)マンツーマンディレクターおよびマンツーマンコミッショナーの稼働者の謝金は、1日稼働される場合は、日当で支払う。
※諸謝金と日当との二重払いはしない。
(6)会場整備費（駐車場警備費）</t>
    </r>
    <rPh sb="60" eb="62">
      <t>シャキン</t>
    </rPh>
    <rPh sb="63" eb="66">
      <t>ジョウゲンガク</t>
    </rPh>
    <rPh sb="86" eb="87">
      <t>エン</t>
    </rPh>
    <rPh sb="95" eb="96">
      <t>エン</t>
    </rPh>
    <rPh sb="104" eb="105">
      <t>エン</t>
    </rPh>
    <rPh sb="112" eb="113">
      <t>エン</t>
    </rPh>
    <rPh sb="118" eb="120">
      <t>ダンタイ</t>
    </rPh>
    <rPh sb="130" eb="132">
      <t>ガッコウ</t>
    </rPh>
    <rPh sb="136" eb="139">
      <t>ショシャキン</t>
    </rPh>
    <rPh sb="140" eb="141">
      <t>アツカ</t>
    </rPh>
    <rPh sb="149" eb="151">
      <t>ガッコウ</t>
    </rPh>
    <rPh sb="151" eb="153">
      <t>シセツ</t>
    </rPh>
    <rPh sb="153" eb="155">
      <t>シヨウ</t>
    </rPh>
    <rPh sb="155" eb="156">
      <t>リョウ</t>
    </rPh>
    <rPh sb="157" eb="159">
      <t>ジョウゲン</t>
    </rPh>
    <rPh sb="165" eb="166">
      <t>エン</t>
    </rPh>
    <rPh sb="171" eb="172">
      <t>ヒ</t>
    </rPh>
    <rPh sb="178" eb="180">
      <t>セツエイ</t>
    </rPh>
    <rPh sb="180" eb="181">
      <t>ヒ</t>
    </rPh>
    <rPh sb="182" eb="184">
      <t>ジョウゲン</t>
    </rPh>
    <rPh sb="190" eb="191">
      <t>エン</t>
    </rPh>
    <rPh sb="202" eb="203">
      <t>ヒ</t>
    </rPh>
    <rPh sb="207" eb="209">
      <t>バアイ</t>
    </rPh>
    <rPh sb="211" eb="213">
      <t>ハンガク</t>
    </rPh>
    <rPh sb="220" eb="222">
      <t>シャレイ</t>
    </rPh>
    <rPh sb="223" eb="225">
      <t>ジョウゲン</t>
    </rPh>
    <rPh sb="230" eb="231">
      <t>エン</t>
    </rPh>
    <rPh sb="232" eb="234">
      <t>シアイ</t>
    </rPh>
    <rPh sb="251" eb="253">
      <t>リガク</t>
    </rPh>
    <rPh sb="253" eb="256">
      <t>リョウホウシ</t>
    </rPh>
    <rPh sb="257" eb="258">
      <t>フク</t>
    </rPh>
    <rPh sb="354" eb="356">
      <t>カイジョウ</t>
    </rPh>
    <rPh sb="356" eb="359">
      <t>セイビヒ</t>
    </rPh>
    <rPh sb="360" eb="363">
      <t>チュウシャジョウ</t>
    </rPh>
    <rPh sb="363" eb="365">
      <t>ケイビ</t>
    </rPh>
    <phoneticPr fontId="2"/>
  </si>
  <si>
    <t>①茶菓代等
②ゴミ回収費
・管理者が処理する場合
③ゴミ処理場まで持参した際のごみ処理代
④クリーニング代
⑤大会委託料</t>
    <rPh sb="1" eb="3">
      <t>チャカ</t>
    </rPh>
    <rPh sb="3" eb="4">
      <t>ダイ</t>
    </rPh>
    <rPh sb="4" eb="5">
      <t>トウ</t>
    </rPh>
    <rPh sb="29" eb="32">
      <t>ショリジョウ</t>
    </rPh>
    <rPh sb="34" eb="36">
      <t>ジサン</t>
    </rPh>
    <rPh sb="38" eb="39">
      <t>サイ</t>
    </rPh>
    <rPh sb="42" eb="44">
      <t>ショリ</t>
    </rPh>
    <rPh sb="44" eb="45">
      <t>ダイ</t>
    </rPh>
    <rPh sb="54" eb="55">
      <t>ダイ</t>
    </rPh>
    <rPh sb="59" eb="61">
      <t>タイカイ</t>
    </rPh>
    <rPh sb="61" eb="63">
      <t>イタク</t>
    </rPh>
    <rPh sb="63" eb="64">
      <t>リョウ</t>
    </rPh>
    <phoneticPr fontId="2"/>
  </si>
  <si>
    <t>収支差額</t>
    <phoneticPr fontId="2"/>
  </si>
  <si>
    <t>登録推進事業費　1.一般カテゴリー（Ⅱ種）登録推進事業　①市町村等地域単位の競技会の開催</t>
    <rPh sb="0" eb="2">
      <t>トウロク</t>
    </rPh>
    <rPh sb="2" eb="4">
      <t>スイシン</t>
    </rPh>
    <rPh sb="4" eb="6">
      <t>ジギョウ</t>
    </rPh>
    <rPh sb="6" eb="7">
      <t>ヒ</t>
    </rPh>
    <rPh sb="10" eb="12">
      <t>イッパン</t>
    </rPh>
    <rPh sb="19" eb="20">
      <t>シュ</t>
    </rPh>
    <rPh sb="21" eb="23">
      <t>トウロク</t>
    </rPh>
    <rPh sb="23" eb="25">
      <t>スイシン</t>
    </rPh>
    <rPh sb="25" eb="27">
      <t>ジギョウ</t>
    </rPh>
    <phoneticPr fontId="2"/>
  </si>
  <si>
    <t>登録推進事業費　1.一般カテゴリー（Ⅱ種）登録推進事業　②リーグ戦の普及</t>
    <rPh sb="0" eb="2">
      <t>トウロク</t>
    </rPh>
    <rPh sb="2" eb="4">
      <t>スイシン</t>
    </rPh>
    <rPh sb="4" eb="6">
      <t>ジギョウ</t>
    </rPh>
    <rPh sb="6" eb="7">
      <t>ヒ</t>
    </rPh>
    <rPh sb="10" eb="12">
      <t>イッパン</t>
    </rPh>
    <rPh sb="19" eb="20">
      <t>シュ</t>
    </rPh>
    <rPh sb="21" eb="23">
      <t>トウロク</t>
    </rPh>
    <rPh sb="23" eb="25">
      <t>スイシン</t>
    </rPh>
    <rPh sb="25" eb="27">
      <t>ジギョウ</t>
    </rPh>
    <phoneticPr fontId="2"/>
  </si>
  <si>
    <t>登録推進事業費　2.U-12カテゴリー登録推進事業　①ミクロ・フレッシュ層を対象としたイベントの開催</t>
    <rPh sb="0" eb="2">
      <t>トウロク</t>
    </rPh>
    <rPh sb="2" eb="4">
      <t>スイシン</t>
    </rPh>
    <rPh sb="4" eb="6">
      <t>ジギョウ</t>
    </rPh>
    <rPh sb="6" eb="7">
      <t>ヒ</t>
    </rPh>
    <rPh sb="19" eb="21">
      <t>トウロク</t>
    </rPh>
    <rPh sb="21" eb="23">
      <t>スイシン</t>
    </rPh>
    <rPh sb="23" eb="25">
      <t>ジギョウ</t>
    </rPh>
    <phoneticPr fontId="2"/>
  </si>
  <si>
    <t>登録推進事業費　2.U-12カテゴリー登録推進事業　②体験会開催（U-10)</t>
    <rPh sb="0" eb="2">
      <t>トウロク</t>
    </rPh>
    <rPh sb="2" eb="4">
      <t>スイシン</t>
    </rPh>
    <rPh sb="4" eb="6">
      <t>ジギョウ</t>
    </rPh>
    <rPh sb="6" eb="7">
      <t>ヒ</t>
    </rPh>
    <rPh sb="19" eb="21">
      <t>トウロク</t>
    </rPh>
    <rPh sb="21" eb="23">
      <t>スイシン</t>
    </rPh>
    <rPh sb="23" eb="25">
      <t>ジギョウ</t>
    </rPh>
    <phoneticPr fontId="2"/>
  </si>
  <si>
    <t>登録推進事業費　2.U-12カテゴリー登録推進事業　③バスケットゴールの設置（行政とのタイアップ）</t>
    <rPh sb="0" eb="2">
      <t>トウロク</t>
    </rPh>
    <rPh sb="2" eb="4">
      <t>スイシン</t>
    </rPh>
    <rPh sb="4" eb="6">
      <t>ジギョウ</t>
    </rPh>
    <rPh sb="6" eb="7">
      <t>ヒ</t>
    </rPh>
    <rPh sb="19" eb="21">
      <t>トウロク</t>
    </rPh>
    <rPh sb="21" eb="23">
      <t>スイシン</t>
    </rPh>
    <rPh sb="23" eb="25">
      <t>ジギョウ</t>
    </rPh>
    <phoneticPr fontId="2"/>
  </si>
  <si>
    <t>登録推進事業費　3.キッズ(U-8)普及事業　①未就学児対象のイベント開催</t>
    <rPh sb="0" eb="2">
      <t>トウロク</t>
    </rPh>
    <rPh sb="2" eb="4">
      <t>スイシン</t>
    </rPh>
    <rPh sb="4" eb="6">
      <t>ジギョウ</t>
    </rPh>
    <rPh sb="6" eb="7">
      <t>ヒ</t>
    </rPh>
    <phoneticPr fontId="2"/>
  </si>
  <si>
    <t>登録推進事業費　3.キッズ(U-8)普及事業　②幼稚園・保育園などへのゴール寄贈事業の実施</t>
    <rPh sb="0" eb="2">
      <t>トウロク</t>
    </rPh>
    <rPh sb="2" eb="4">
      <t>スイシン</t>
    </rPh>
    <rPh sb="4" eb="6">
      <t>ジギョウ</t>
    </rPh>
    <rPh sb="6" eb="7">
      <t>ヒ</t>
    </rPh>
    <rPh sb="18" eb="20">
      <t>フキュウ</t>
    </rPh>
    <rPh sb="20" eb="22">
      <t>ジギョウ</t>
    </rPh>
    <phoneticPr fontId="2"/>
  </si>
  <si>
    <t>登録推進事業費　4.キッズサポーター育成事業　①養成講習会開催推進</t>
    <phoneticPr fontId="2"/>
  </si>
  <si>
    <t>登録推進事業費　4.キッズサポーター育成事業　②キッズサポートリーダー派遣</t>
    <phoneticPr fontId="2"/>
  </si>
  <si>
    <t>登録推進事業費　5.情報収集(登録状況のアンケート実施）　①情報収集(登録状況のアンケート実施）</t>
    <phoneticPr fontId="2"/>
  </si>
  <si>
    <t>登録推進事業費　5.情報収集(登録状況のアンケート実施）　②未登録チームの期限付き参加容認</t>
    <phoneticPr fontId="2"/>
  </si>
  <si>
    <t>登録推進事業費　5.情報収集(登録状況のアンケート実施）　③３×３競技（イベント）開催推進</t>
    <phoneticPr fontId="2"/>
  </si>
  <si>
    <t>収支予算書</t>
    <rPh sb="0" eb="2">
      <t>シュウシ</t>
    </rPh>
    <rPh sb="2" eb="5">
      <t>ヨサンショ</t>
    </rPh>
    <phoneticPr fontId="4"/>
  </si>
  <si>
    <t>連絡先（携帯番号）</t>
    <rPh sb="0" eb="2">
      <t>レンラク</t>
    </rPh>
    <rPh sb="2" eb="3">
      <t>サキ</t>
    </rPh>
    <rPh sb="4" eb="6">
      <t>ケイタイ</t>
    </rPh>
    <rPh sb="6" eb="8">
      <t>バンゴウ</t>
    </rPh>
    <phoneticPr fontId="3"/>
  </si>
  <si>
    <t>地区選択</t>
    <rPh sb="0" eb="4">
      <t>チクセンタク</t>
    </rPh>
    <phoneticPr fontId="2"/>
  </si>
  <si>
    <t>カテゴリー選択</t>
    <rPh sb="5" eb="7">
      <t>センタク</t>
    </rPh>
    <phoneticPr fontId="2"/>
  </si>
  <si>
    <t>収入【7.参加料】※フェスティバル等のイベントで、参加料が異なる場合の算出表</t>
    <rPh sb="0" eb="2">
      <t>シュウニュウ</t>
    </rPh>
    <rPh sb="5" eb="8">
      <t>サンカリョウ</t>
    </rPh>
    <rPh sb="17" eb="18">
      <t>トウ</t>
    </rPh>
    <rPh sb="25" eb="28">
      <t>サンカリョウ</t>
    </rPh>
    <rPh sb="29" eb="30">
      <t>コト</t>
    </rPh>
    <rPh sb="32" eb="34">
      <t>バアイ</t>
    </rPh>
    <rPh sb="35" eb="37">
      <t>サンシュツ</t>
    </rPh>
    <rPh sb="37" eb="38">
      <t>ヒョウ</t>
    </rPh>
    <phoneticPr fontId="2"/>
  </si>
  <si>
    <t>←　金額を入力</t>
    <rPh sb="2" eb="4">
      <t>キンガク</t>
    </rPh>
    <rPh sb="5" eb="7">
      <t>ニュウリョク</t>
    </rPh>
    <phoneticPr fontId="2"/>
  </si>
  <si>
    <t>注）下記内容につきましては空欄のないよう、未定の場合は未定とご入力（記入）ください。</t>
    <phoneticPr fontId="2"/>
  </si>
  <si>
    <t>【内容】</t>
    <rPh sb="1" eb="3">
      <t>ナイヨウ</t>
    </rPh>
    <phoneticPr fontId="3"/>
  </si>
  <si>
    <t>　主　催　者　：</t>
    <rPh sb="1" eb="2">
      <t>オモ</t>
    </rPh>
    <rPh sb="3" eb="4">
      <t>サイ</t>
    </rPh>
    <rPh sb="5" eb="6">
      <t>モノ</t>
    </rPh>
    <phoneticPr fontId="3"/>
  </si>
  <si>
    <t>　主　管　者　：</t>
    <rPh sb="1" eb="2">
      <t>オモ</t>
    </rPh>
    <rPh sb="3" eb="4">
      <t>カン</t>
    </rPh>
    <rPh sb="5" eb="6">
      <t>シャ</t>
    </rPh>
    <phoneticPr fontId="3"/>
  </si>
  <si>
    <t>　期 　　　間　：</t>
    <rPh sb="1" eb="2">
      <t>キ</t>
    </rPh>
    <rPh sb="6" eb="7">
      <t>アイダ</t>
    </rPh>
    <phoneticPr fontId="3"/>
  </si>
  <si>
    <t>　場 　　　所　：</t>
    <rPh sb="1" eb="2">
      <t>バ</t>
    </rPh>
    <rPh sb="6" eb="7">
      <t>ショ</t>
    </rPh>
    <phoneticPr fontId="3"/>
  </si>
  <si>
    <t>　目 　　　的　：</t>
    <rPh sb="1" eb="2">
      <t>メ</t>
    </rPh>
    <rPh sb="6" eb="7">
      <t/>
    </rPh>
    <phoneticPr fontId="3"/>
  </si>
  <si>
    <t>　参　加　者　：</t>
    <rPh sb="1" eb="2">
      <t>サン</t>
    </rPh>
    <rPh sb="3" eb="4">
      <t>カ</t>
    </rPh>
    <rPh sb="5" eb="6">
      <t>モノ</t>
    </rPh>
    <phoneticPr fontId="3"/>
  </si>
  <si>
    <t>　実施方法・規模等　：</t>
    <phoneticPr fontId="3"/>
  </si>
  <si>
    <t>〔事業選択〕</t>
    <rPh sb="1" eb="3">
      <t>ジギョウ</t>
    </rPh>
    <rPh sb="3" eb="5">
      <t>センタク</t>
    </rPh>
    <phoneticPr fontId="2"/>
  </si>
  <si>
    <t>〔基盤強化推進費〕</t>
    <rPh sb="1" eb="8">
      <t>キバンキョウカスイシンヒ</t>
    </rPh>
    <phoneticPr fontId="2"/>
  </si>
  <si>
    <t>年</t>
    <rPh sb="0" eb="1">
      <t>ネン</t>
    </rPh>
    <phoneticPr fontId="2"/>
  </si>
  <si>
    <t>月</t>
    <rPh sb="0" eb="1">
      <t>ガツ</t>
    </rPh>
    <phoneticPr fontId="2"/>
  </si>
  <si>
    <t>日</t>
    <rPh sb="0" eb="1">
      <t>ニチ</t>
    </rPh>
    <phoneticPr fontId="2"/>
  </si>
  <si>
    <t>稼働者数</t>
    <rPh sb="0" eb="2">
      <t>カドウ</t>
    </rPh>
    <rPh sb="2" eb="3">
      <t>シャ</t>
    </rPh>
    <rPh sb="3" eb="4">
      <t>スウ</t>
    </rPh>
    <phoneticPr fontId="2"/>
  </si>
  <si>
    <t>稼働者数</t>
    <rPh sb="2" eb="3">
      <t>シャ</t>
    </rPh>
    <phoneticPr fontId="2"/>
  </si>
  <si>
    <t>会議室料</t>
    <phoneticPr fontId="2"/>
  </si>
  <si>
    <t>出席者数</t>
    <phoneticPr fontId="2"/>
  </si>
  <si>
    <t>会議室料</t>
    <phoneticPr fontId="2"/>
  </si>
  <si>
    <r>
      <rPr>
        <b/>
        <sz val="9"/>
        <color theme="1"/>
        <rFont val="HGPｺﾞｼｯｸE"/>
        <family val="3"/>
        <charset val="128"/>
      </rPr>
      <t>　　　　　</t>
    </r>
    <r>
      <rPr>
        <b/>
        <u/>
        <sz val="9"/>
        <color theme="1"/>
        <rFont val="HGPｺﾞｼｯｸE"/>
        <family val="3"/>
        <charset val="128"/>
      </rPr>
      <t>：文字（細目・会議名・内容等）の入力・選択箇所</t>
    </r>
    <phoneticPr fontId="2"/>
  </si>
  <si>
    <r>
      <rPr>
        <b/>
        <sz val="9"/>
        <color theme="1"/>
        <rFont val="HGPｺﾞｼｯｸE"/>
        <family val="3"/>
        <charset val="128"/>
      </rPr>
      <t>　　　　　</t>
    </r>
    <r>
      <rPr>
        <b/>
        <u/>
        <sz val="9"/>
        <color theme="1"/>
        <rFont val="HGPｺﾞｼｯｸE"/>
        <family val="3"/>
        <charset val="128"/>
      </rPr>
      <t>：数字（数量・単価・合計等）の入力箇所</t>
    </r>
    <phoneticPr fontId="2"/>
  </si>
  <si>
    <t>　本様式は自動計算です。下記セル以外は保護設定済み。</t>
    <rPh sb="12" eb="14">
      <t>カキ</t>
    </rPh>
    <rPh sb="16" eb="18">
      <t>イガイ</t>
    </rPh>
    <phoneticPr fontId="2"/>
  </si>
  <si>
    <t>年</t>
    <rPh sb="0" eb="1">
      <t>ネン</t>
    </rPh>
    <phoneticPr fontId="2"/>
  </si>
  <si>
    <t>月</t>
    <rPh sb="0" eb="1">
      <t>ガツ</t>
    </rPh>
    <phoneticPr fontId="2"/>
  </si>
  <si>
    <t>日</t>
    <rPh sb="0" eb="1">
      <t>ニチ</t>
    </rPh>
    <phoneticPr fontId="2"/>
  </si>
  <si>
    <t>～</t>
    <phoneticPr fontId="2"/>
  </si>
  <si>
    <t>収支報告書</t>
    <rPh sb="0" eb="2">
      <t>シュウシ</t>
    </rPh>
    <rPh sb="2" eb="5">
      <t>ホウコクショ</t>
    </rPh>
    <phoneticPr fontId="4"/>
  </si>
  <si>
    <t>年</t>
    <rPh sb="0" eb="1">
      <t>ネン</t>
    </rPh>
    <phoneticPr fontId="2"/>
  </si>
  <si>
    <t>月</t>
    <rPh sb="0" eb="1">
      <t>ツキ</t>
    </rPh>
    <phoneticPr fontId="2"/>
  </si>
  <si>
    <t>日</t>
    <rPh sb="0" eb="1">
      <t>ヒ</t>
    </rPh>
    <phoneticPr fontId="2"/>
  </si>
  <si>
    <t>～</t>
    <phoneticPr fontId="2"/>
  </si>
  <si>
    <t>日</t>
    <rPh sb="0" eb="1">
      <t>ヒ</t>
    </rPh>
    <phoneticPr fontId="2"/>
  </si>
  <si>
    <t>個別設定参加料</t>
    <phoneticPr fontId="2"/>
  </si>
  <si>
    <t>年</t>
    <rPh sb="0" eb="1">
      <t>ネン</t>
    </rPh>
    <phoneticPr fontId="2"/>
  </si>
  <si>
    <t>月</t>
    <rPh sb="0" eb="1">
      <t>ツキ</t>
    </rPh>
    <phoneticPr fontId="2"/>
  </si>
  <si>
    <t>日</t>
    <rPh sb="0" eb="1">
      <t>ニチ</t>
    </rPh>
    <phoneticPr fontId="2"/>
  </si>
  <si>
    <t>会議費</t>
    <rPh sb="0" eb="3">
      <t>カイギヒ</t>
    </rPh>
    <phoneticPr fontId="2"/>
  </si>
  <si>
    <t>旅費交通費</t>
    <rPh sb="0" eb="2">
      <t>リョヒ</t>
    </rPh>
    <rPh sb="2" eb="5">
      <t>コウツウヒ</t>
    </rPh>
    <phoneticPr fontId="2"/>
  </si>
  <si>
    <t>通信運搬費</t>
    <rPh sb="0" eb="2">
      <t>ツウシン</t>
    </rPh>
    <rPh sb="2" eb="4">
      <t>ウンパン</t>
    </rPh>
    <rPh sb="4" eb="5">
      <t>ヒ</t>
    </rPh>
    <phoneticPr fontId="2"/>
  </si>
  <si>
    <t>消耗品費</t>
    <rPh sb="0" eb="2">
      <t>ショウモウ</t>
    </rPh>
    <rPh sb="2" eb="3">
      <t>ヒン</t>
    </rPh>
    <rPh sb="3" eb="4">
      <t>ヒ</t>
    </rPh>
    <phoneticPr fontId="2"/>
  </si>
  <si>
    <t>器具備品費</t>
    <rPh sb="0" eb="2">
      <t>キグ</t>
    </rPh>
    <rPh sb="2" eb="4">
      <t>ビヒン</t>
    </rPh>
    <rPh sb="4" eb="5">
      <t>ヒ</t>
    </rPh>
    <phoneticPr fontId="2"/>
  </si>
  <si>
    <t>印刷製本費</t>
    <rPh sb="0" eb="2">
      <t>インサツ</t>
    </rPh>
    <rPh sb="2" eb="4">
      <t>セイホン</t>
    </rPh>
    <rPh sb="4" eb="5">
      <t>ヒ</t>
    </rPh>
    <phoneticPr fontId="2"/>
  </si>
  <si>
    <t>賃借料</t>
    <rPh sb="0" eb="3">
      <t>チンシャクリョウ</t>
    </rPh>
    <phoneticPr fontId="2"/>
  </si>
  <si>
    <t>諸謝金</t>
    <rPh sb="0" eb="3">
      <t>ショシャキン</t>
    </rPh>
    <phoneticPr fontId="2"/>
  </si>
  <si>
    <t>委託金</t>
    <rPh sb="0" eb="3">
      <t>イタクキン</t>
    </rPh>
    <phoneticPr fontId="2"/>
  </si>
  <si>
    <t>支払手数料</t>
    <rPh sb="0" eb="2">
      <t>シハライ</t>
    </rPh>
    <rPh sb="2" eb="5">
      <t>テスウリョウ</t>
    </rPh>
    <phoneticPr fontId="2"/>
  </si>
  <si>
    <t>報償費</t>
    <rPh sb="0" eb="3">
      <t>ホウショウヒ</t>
    </rPh>
    <phoneticPr fontId="2"/>
  </si>
  <si>
    <t>雑費</t>
    <rPh sb="0" eb="2">
      <t>ザッピ</t>
    </rPh>
    <phoneticPr fontId="2"/>
  </si>
  <si>
    <t>報償費</t>
    <phoneticPr fontId="2"/>
  </si>
  <si>
    <t>主管選択</t>
    <rPh sb="0" eb="2">
      <t>シュカン</t>
    </rPh>
    <rPh sb="2" eb="4">
      <t>センタク</t>
    </rPh>
    <phoneticPr fontId="2"/>
  </si>
  <si>
    <t>広告宣伝費(対象外)※</t>
    <rPh sb="0" eb="2">
      <t>コウコク</t>
    </rPh>
    <rPh sb="2" eb="5">
      <t>センデンヒ</t>
    </rPh>
    <phoneticPr fontId="2"/>
  </si>
  <si>
    <t>保険料(対象外)※</t>
    <rPh sb="0" eb="3">
      <t>ホケンリョウ</t>
    </rPh>
    <phoneticPr fontId="2"/>
  </si>
  <si>
    <t>（一財）北海道バスケットボール協会</t>
    <rPh sb="4" eb="7">
      <t>ホッカイドウ</t>
    </rPh>
    <rPh sb="15" eb="17">
      <t>キョウカイ</t>
    </rPh>
    <phoneticPr fontId="2"/>
  </si>
  <si>
    <t>〔基盤強化推進費〕</t>
    <phoneticPr fontId="2"/>
  </si>
  <si>
    <t>↑</t>
    <phoneticPr fontId="2"/>
  </si>
  <si>
    <t>金額を入力</t>
    <rPh sb="0" eb="2">
      <t>キンガク</t>
    </rPh>
    <rPh sb="3" eb="5">
      <t>ニュウリョク</t>
    </rPh>
    <phoneticPr fontId="2"/>
  </si>
  <si>
    <t>人数を入力</t>
  </si>
  <si>
    <t>　　　人数を入力</t>
    <phoneticPr fontId="2"/>
  </si>
  <si>
    <t>　　　　金額を入力</t>
    <rPh sb="4" eb="6">
      <t>キンガク</t>
    </rPh>
    <rPh sb="7" eb="9">
      <t>ニュウリョク</t>
    </rPh>
    <phoneticPr fontId="2"/>
  </si>
  <si>
    <t>（</t>
    <phoneticPr fontId="2"/>
  </si>
  <si>
    <t>日間）</t>
    <rPh sb="0" eb="1">
      <t>ニチ</t>
    </rPh>
    <rPh sb="1" eb="2">
      <t>カン</t>
    </rPh>
    <phoneticPr fontId="2"/>
  </si>
  <si>
    <t>【収入】 7.参加料　※フェスティバル等のイベントで、参加料が異なる場合の算出表</t>
    <rPh sb="1" eb="3">
      <t>シュウニュウ</t>
    </rPh>
    <rPh sb="7" eb="10">
      <t>サンカリョウ</t>
    </rPh>
    <rPh sb="19" eb="20">
      <t>トウ</t>
    </rPh>
    <rPh sb="27" eb="30">
      <t>サンカリョウ</t>
    </rPh>
    <rPh sb="31" eb="32">
      <t>コト</t>
    </rPh>
    <rPh sb="34" eb="36">
      <t>バアイ</t>
    </rPh>
    <rPh sb="37" eb="39">
      <t>サンシュツ</t>
    </rPh>
    <rPh sb="39" eb="40">
      <t>ヒョウ</t>
    </rPh>
    <phoneticPr fontId="2"/>
  </si>
  <si>
    <t>※個別設定参加料合計に「自動計算」で入力</t>
    <rPh sb="1" eb="3">
      <t>コベツ</t>
    </rPh>
    <rPh sb="3" eb="5">
      <t>セッテイ</t>
    </rPh>
    <rPh sb="5" eb="8">
      <t>サンカリョウ</t>
    </rPh>
    <rPh sb="8" eb="10">
      <t>ゴウケイ</t>
    </rPh>
    <rPh sb="12" eb="14">
      <t>ジドウ</t>
    </rPh>
    <rPh sb="14" eb="16">
      <t>ケイサン</t>
    </rPh>
    <rPh sb="18" eb="20">
      <t>ニュウリョク</t>
    </rPh>
    <phoneticPr fontId="2"/>
  </si>
  <si>
    <t>　　　人数を入力</t>
    <rPh sb="3" eb="5">
      <t>ニンズウ</t>
    </rPh>
    <rPh sb="6" eb="8">
      <t>ニュウリョク</t>
    </rPh>
    <phoneticPr fontId="2"/>
  </si>
  <si>
    <t>人数</t>
    <rPh sb="0" eb="2">
      <t>ニンズウ</t>
    </rPh>
    <phoneticPr fontId="2"/>
  </si>
  <si>
    <t>前日入り(ｺｰﾄCHK)</t>
    <rPh sb="0" eb="2">
      <t>ゼンジツ</t>
    </rPh>
    <rPh sb="2" eb="3">
      <t>イ</t>
    </rPh>
    <phoneticPr fontId="2"/>
  </si>
  <si>
    <t>【HBA】</t>
    <phoneticPr fontId="2"/>
  </si>
  <si>
    <t>〔競技会事業費〕</t>
    <phoneticPr fontId="2"/>
  </si>
  <si>
    <t>競技会事業費</t>
    <phoneticPr fontId="2"/>
  </si>
  <si>
    <t>組織振興事業費　1.市町村団体の連携　①役員登用の推進（会議出席旅費の助成）</t>
    <rPh sb="10" eb="12">
      <t>シチョウ</t>
    </rPh>
    <rPh sb="12" eb="13">
      <t>ソン</t>
    </rPh>
    <rPh sb="13" eb="15">
      <t>ダンタイ</t>
    </rPh>
    <rPh sb="16" eb="18">
      <t>レンケイ</t>
    </rPh>
    <rPh sb="20" eb="22">
      <t>ヤクイン</t>
    </rPh>
    <rPh sb="22" eb="24">
      <t>トウヨウ</t>
    </rPh>
    <rPh sb="25" eb="27">
      <t>スイシン</t>
    </rPh>
    <phoneticPr fontId="2"/>
  </si>
  <si>
    <t>組織振興事業費　1.市町村団体の連携　②会議等開催費の助成</t>
    <rPh sb="10" eb="12">
      <t>シチョウ</t>
    </rPh>
    <rPh sb="12" eb="13">
      <t>ソン</t>
    </rPh>
    <rPh sb="13" eb="15">
      <t>ダンタイ</t>
    </rPh>
    <rPh sb="16" eb="18">
      <t>レンケイ</t>
    </rPh>
    <rPh sb="20" eb="22">
      <t>カイギ</t>
    </rPh>
    <rPh sb="22" eb="23">
      <t>トウ</t>
    </rPh>
    <rPh sb="23" eb="25">
      <t>カイサイ</t>
    </rPh>
    <rPh sb="25" eb="26">
      <t>ヒ</t>
    </rPh>
    <rPh sb="27" eb="29">
      <t>ジョセイ</t>
    </rPh>
    <phoneticPr fontId="2"/>
  </si>
  <si>
    <t>組織振興事業費　1.市町村団体の連携　③組織ガバナンスの構築推進事業の助成</t>
    <rPh sb="10" eb="12">
      <t>シチョウ</t>
    </rPh>
    <rPh sb="12" eb="13">
      <t>ソン</t>
    </rPh>
    <rPh sb="13" eb="15">
      <t>ダンタイ</t>
    </rPh>
    <rPh sb="16" eb="18">
      <t>レンケイ</t>
    </rPh>
    <phoneticPr fontId="2"/>
  </si>
  <si>
    <t>組織振興事業費　2.強化・育成、普及事業　①審判育成、コーチライセンス養成事業の助成</t>
    <rPh sb="10" eb="12">
      <t>キョウカ</t>
    </rPh>
    <rPh sb="13" eb="15">
      <t>イクセイ</t>
    </rPh>
    <rPh sb="16" eb="18">
      <t>フキュウ</t>
    </rPh>
    <rPh sb="18" eb="20">
      <t>ジギョウ</t>
    </rPh>
    <phoneticPr fontId="2"/>
  </si>
  <si>
    <t>組織振興事業費　2.強化・育成、普及事業　②ローカル大会開催の助成</t>
    <rPh sb="10" eb="12">
      <t>キョウカ</t>
    </rPh>
    <rPh sb="13" eb="15">
      <t>イクセイ</t>
    </rPh>
    <rPh sb="16" eb="18">
      <t>フキュウ</t>
    </rPh>
    <rPh sb="18" eb="20">
      <t>ジギョウ</t>
    </rPh>
    <phoneticPr fontId="2"/>
  </si>
  <si>
    <t>組織振興事業費　2.強化・育成、普及事業　③器具備品などの貸与</t>
    <rPh sb="10" eb="12">
      <t>キョウカ</t>
    </rPh>
    <rPh sb="13" eb="15">
      <t>イクセイ</t>
    </rPh>
    <rPh sb="16" eb="18">
      <t>フキュウ</t>
    </rPh>
    <rPh sb="18" eb="20">
      <t>ジギョウ</t>
    </rPh>
    <phoneticPr fontId="2"/>
  </si>
  <si>
    <t>組織振興事業費　3.競技会運営　①実行委員会方式の策定</t>
    <rPh sb="10" eb="13">
      <t>キョウギカイ</t>
    </rPh>
    <rPh sb="13" eb="15">
      <t>ウンエイ</t>
    </rPh>
    <phoneticPr fontId="2"/>
  </si>
  <si>
    <t>組織振興事業費　3.競技会運営　②HBA及び各地区協会からの役員派遣</t>
    <rPh sb="10" eb="13">
      <t>キョウギカイ</t>
    </rPh>
    <rPh sb="13" eb="15">
      <t>ウンエイ</t>
    </rPh>
    <phoneticPr fontId="2"/>
  </si>
  <si>
    <t>組織振興事業費　4. コンプライアンス関連事業　①コンプライアンス研修会の実施</t>
    <rPh sb="19" eb="21">
      <t>カンレン</t>
    </rPh>
    <rPh sb="21" eb="23">
      <t>ジギョウ</t>
    </rPh>
    <phoneticPr fontId="2"/>
  </si>
  <si>
    <t>組織振興事業費　4. コンプライアンス関連事業　②裁定・規律案件の対応支援</t>
    <rPh sb="19" eb="21">
      <t>カンレン</t>
    </rPh>
    <rPh sb="21" eb="23">
      <t>ジギョウ</t>
    </rPh>
    <phoneticPr fontId="2"/>
  </si>
  <si>
    <t>競技会事業費</t>
    <rPh sb="0" eb="3">
      <t>キョウギカイ</t>
    </rPh>
    <rPh sb="3" eb="6">
      <t>ジギョウヒ</t>
    </rPh>
    <phoneticPr fontId="2"/>
  </si>
  <si>
    <t>審判員（補助費500円）</t>
    <rPh sb="0" eb="3">
      <t>シンパンイン</t>
    </rPh>
    <rPh sb="10" eb="11">
      <t>エン</t>
    </rPh>
    <phoneticPr fontId="2"/>
  </si>
  <si>
    <t>2026年度〔地区協会用〕</t>
    <rPh sb="4" eb="6">
      <t>ネンド</t>
    </rPh>
    <rPh sb="7" eb="11">
      <t>チクキョウカイ</t>
    </rPh>
    <phoneticPr fontId="2"/>
  </si>
  <si>
    <t>役員稼働（上限900円）</t>
    <rPh sb="0" eb="2">
      <t>ヤクイン</t>
    </rPh>
    <rPh sb="2" eb="4">
      <t>カドウ</t>
    </rPh>
    <rPh sb="5" eb="7">
      <t>ジョウゲン</t>
    </rPh>
    <rPh sb="10" eb="11">
      <t>エン</t>
    </rPh>
    <phoneticPr fontId="2"/>
  </si>
  <si>
    <t>審判員交通費_100％（円/人）・（講習会50％）</t>
    <rPh sb="0" eb="3">
      <t>シンパンイン</t>
    </rPh>
    <rPh sb="3" eb="6">
      <t>コウツウヒ</t>
    </rPh>
    <rPh sb="12" eb="13">
      <t>エン</t>
    </rPh>
    <rPh sb="14" eb="15">
      <t>ニン</t>
    </rPh>
    <rPh sb="18" eb="21">
      <t>コウシュウカイ</t>
    </rPh>
    <phoneticPr fontId="2"/>
  </si>
  <si>
    <t>（別紙1）　HBA_2025年度　対象経費基準　【基盤強化推進費　事業運営費】</t>
    <rPh sb="14" eb="16">
      <t>ネンド</t>
    </rPh>
    <rPh sb="17" eb="19">
      <t>タイショウ</t>
    </rPh>
    <rPh sb="19" eb="21">
      <t>ケイヒ</t>
    </rPh>
    <rPh sb="21" eb="23">
      <t>キジュン</t>
    </rPh>
    <rPh sb="25" eb="27">
      <t>キバン</t>
    </rPh>
    <rPh sb="27" eb="29">
      <t>キョウカ</t>
    </rPh>
    <rPh sb="29" eb="31">
      <t>スイシン</t>
    </rPh>
    <rPh sb="31" eb="32">
      <t>ヒ</t>
    </rPh>
    <rPh sb="33" eb="35">
      <t>ジギョウ</t>
    </rPh>
    <rPh sb="35" eb="37">
      <t>ウンエイ</t>
    </rPh>
    <rPh sb="37" eb="38">
      <t>ヒ</t>
    </rPh>
    <phoneticPr fontId="4"/>
  </si>
  <si>
    <t>2025.9.10現在</t>
    <rPh sb="9" eb="11">
      <t>ゲンザイ</t>
    </rPh>
    <phoneticPr fontId="4"/>
  </si>
  <si>
    <r>
      <t xml:space="preserve">(1)事業の打合せや会議開催に係る費用を言う。
(2)会場会議室の使用料等
(3) 会議出席に対する日当は、2,000円（基本交通費含む）とする。基本交通費とは、出席のため必要な移動往復距離40㎞以内をいう。（距離の試算は、「Google マップによる。」）ただし、その参加者の移動距離が基本交通費基準を超える場合、次に示す追加交通費を支払うことが出来る。
追加交通費は、（Google マップ→ルート・乗換→車→出発地・目的地を入力「最短ルートを算出」）により、往復距離を算出し、下記※、計算式にてその額を加算し、支払うことができる。
</t>
    </r>
    <r>
      <rPr>
        <b/>
        <sz val="16"/>
        <color rgb="FFFF0000"/>
        <rFont val="Meiryo UI"/>
        <family val="3"/>
        <charset val="128"/>
      </rPr>
      <t>※【（「Google マップ→ルート・乗換→車→出発地・目的地を入力（最短ルート算出）」×２）−40Km（基本距離）×42 円 ＝ ・・・・円（10 円単位を四捨五入）】</t>
    </r>
    <r>
      <rPr>
        <sz val="16"/>
        <rFont val="Meiryo UI"/>
        <family val="3"/>
        <charset val="128"/>
      </rPr>
      <t>とする。
例：（片道111.88㎞×2ー40㎞）×42円=7,717.92円（100円単位に四捨五入）≒7,700円＋日当2,000円＝9,700円
※ 旅費の算出方法が分からない場合、本協会事務局に確認し清算してください
(4)飲料および軽食の提供が必要な場合、（2時間程度の会議等）「300円以内税込」とする。　
(5)会議およびその他競技会等業務に掛かる時間が3時間以上となり、食事が必要と認められる時間帯の場合、食糧費の</t>
    </r>
    <r>
      <rPr>
        <sz val="16"/>
        <color rgb="FFFF0000"/>
        <rFont val="Meiryo UI"/>
        <family val="3"/>
        <charset val="128"/>
      </rPr>
      <t>上限は「</t>
    </r>
    <r>
      <rPr>
        <b/>
        <sz val="16"/>
        <color rgb="FFFF0000"/>
        <rFont val="Meiryo UI"/>
        <family val="3"/>
        <charset val="128"/>
      </rPr>
      <t>900円</t>
    </r>
    <r>
      <rPr>
        <sz val="16"/>
        <color rgb="FFFF0000"/>
        <rFont val="Meiryo UI"/>
        <family val="3"/>
        <charset val="128"/>
      </rPr>
      <t>飲料・消費税込み実費」</t>
    </r>
    <r>
      <rPr>
        <sz val="16"/>
        <rFont val="Meiryo UI"/>
        <family val="3"/>
        <charset val="128"/>
      </rPr>
      <t>とする。尚、その場合の日当（交通費含）は、専務理事が別に定める。 
(6)リモート（ZOOM）会議等への参加日当は、1,000円/回とする。</t>
    </r>
    <rPh sb="3" eb="5">
      <t>ジギョウ</t>
    </rPh>
    <rPh sb="17" eb="19">
      <t>ヒヨウ</t>
    </rPh>
    <rPh sb="20" eb="21">
      <t>イ</t>
    </rPh>
    <rPh sb="34" eb="36">
      <t>シヨウ</t>
    </rPh>
    <rPh sb="36" eb="37">
      <t>リョウ</t>
    </rPh>
    <rPh sb="53" eb="54">
      <t>トウ</t>
    </rPh>
    <rPh sb="160" eb="161">
      <t>ツギ</t>
    </rPh>
    <rPh sb="162" eb="163">
      <t>シメ</t>
    </rPh>
    <rPh sb="164" eb="166">
      <t>ツイカ</t>
    </rPh>
    <phoneticPr fontId="2"/>
  </si>
  <si>
    <r>
      <t xml:space="preserve">(1)選手、指導者、審判員、講師、スタッフ等で、活動の実施に要する人員の旅費、日当（鉄道運賃、バス運賃、航空運賃、自動車ガソリン代、高速代、宿泊費等）
※HBA旅費規程に準ずる。
</t>
    </r>
    <r>
      <rPr>
        <b/>
        <sz val="16"/>
        <rFont val="Meiryo UI"/>
        <family val="3"/>
        <charset val="128"/>
      </rPr>
      <t xml:space="preserve">
</t>
    </r>
    <r>
      <rPr>
        <sz val="16"/>
        <rFont val="Meiryo UI"/>
        <family val="3"/>
        <charset val="128"/>
      </rPr>
      <t>(2)競技会稼働役員の日当（交通費含）は、以下に定める。
❶交通費、日当の支払は、「会議、競技会、各種事業会計」において以下を準用する。　　
①居住地と事業開催地（Google マップ→ルート・乗換→車→出発地・目的地を入力「最短ルートを算出」）との往復距離が 40 ㎞以下の場合、交通費として 500 円（往復距離 40Km の交通費）を含む、日当「2000 円」を支払う。</t>
    </r>
    <r>
      <rPr>
        <sz val="16"/>
        <color rgb="FFFF0000"/>
        <rFont val="Meiryo UI"/>
        <family val="3"/>
        <charset val="128"/>
      </rPr>
      <t xml:space="preserve">
</t>
    </r>
    <r>
      <rPr>
        <sz val="16"/>
        <rFont val="Meiryo UI"/>
        <family val="3"/>
        <charset val="128"/>
      </rPr>
      <t>②居住地と事業開催地との往復距離が、40 ㎞超える場合、追加交通費を支払うことができる。ただし、札幌市在住者の市内移動距離による追加交通費は、原則、適用外とする。</t>
    </r>
    <r>
      <rPr>
        <sz val="16"/>
        <color rgb="FFFF0000"/>
        <rFont val="Meiryo UI"/>
        <family val="3"/>
        <charset val="128"/>
      </rPr>
      <t xml:space="preserve">
</t>
    </r>
    <r>
      <rPr>
        <sz val="16"/>
        <rFont val="Meiryo UI"/>
        <family val="3"/>
        <charset val="128"/>
      </rPr>
      <t>③居住地と事業開催地との往復距離が、40 ㎞超える場合、次項に定める計算式にて算出した、追加交通費を支払うことができる。　　
④追加交通費は、（Google マップ→ルート・乗換→車→出発地・目的地を入力「最短ルートを算出」）により、往復距離を算出し、下記※、計算式にてその額を加算し、支払うことができる。</t>
    </r>
    <r>
      <rPr>
        <sz val="16"/>
        <color rgb="FFFF0000"/>
        <rFont val="Meiryo UI"/>
        <family val="3"/>
        <charset val="128"/>
      </rPr>
      <t xml:space="preserve">
</t>
    </r>
    <r>
      <rPr>
        <b/>
        <sz val="16"/>
        <color rgb="FFFF0000"/>
        <rFont val="Meiryo UI"/>
        <family val="3"/>
        <charset val="128"/>
      </rPr>
      <t>※【（「Google マップ→ルート・乗換→車→出発地・目的地を入力（最短ルート算出）」×２）−40Km（基本距離）×42 円 ＝ ・・・・円（10 円単位を四捨五入）】</t>
    </r>
    <r>
      <rPr>
        <sz val="16"/>
        <color rgb="FFFF0000"/>
        <rFont val="Meiryo UI"/>
        <family val="3"/>
        <charset val="128"/>
      </rPr>
      <t xml:space="preserve">とする。
</t>
    </r>
    <r>
      <rPr>
        <sz val="16"/>
        <rFont val="Meiryo UI"/>
        <family val="3"/>
        <charset val="128"/>
      </rPr>
      <t>❷宿泊を必要とする基準を以下に定める。
事業開催地集合時間により、</t>
    </r>
    <r>
      <rPr>
        <sz val="16"/>
        <color rgb="FFFF0000"/>
        <rFont val="Meiryo UI"/>
        <family val="3"/>
        <charset val="128"/>
      </rPr>
      <t>居住地出発時刻が「7時以前」となる場合、また、事業終了後の居住地帰着時刻が「23時以降」となる場合</t>
    </r>
    <r>
      <rPr>
        <sz val="16"/>
        <rFont val="Meiryo UI"/>
        <family val="3"/>
        <charset val="128"/>
      </rPr>
      <t>、原則、宿泊することができる。
❸その他、特別な事情が発生した場合の宿泊は、専務理事が別に定める。※尚、「旅費の算出が不明な場合、必ず事務局に確認の上、予算計画、および精算するようにお願いします。」</t>
    </r>
    <r>
      <rPr>
        <sz val="16"/>
        <color rgb="FFFF0000"/>
        <rFont val="Meiryo UI"/>
        <family val="3"/>
        <charset val="128"/>
      </rPr>
      <t xml:space="preserve">
</t>
    </r>
    <r>
      <rPr>
        <sz val="16"/>
        <rFont val="Meiryo UI"/>
        <family val="3"/>
        <charset val="128"/>
      </rPr>
      <t>❹</t>
    </r>
    <r>
      <rPr>
        <sz val="16"/>
        <color rgb="FFFF0000"/>
        <rFont val="Meiryo UI"/>
        <family val="3"/>
        <charset val="128"/>
      </rPr>
      <t>宿泊先の手配「原則、（2ヶ月前まで）」</t>
    </r>
    <r>
      <rPr>
        <sz val="16"/>
        <rFont val="Meiryo UI"/>
        <family val="3"/>
        <charset val="128"/>
      </rPr>
      <t>、および宿泊費の精算は、原則、本協会が一括しておこなうものとする。ただし、諸事情により、宿泊を本人または委員会等が取り纏め旅行代理店および直接宿泊先に手配する場合、宿泊初日の</t>
    </r>
    <r>
      <rPr>
        <sz val="16"/>
        <color rgb="FFFF0000"/>
        <rFont val="Meiryo UI"/>
        <family val="3"/>
        <charset val="128"/>
      </rPr>
      <t>2ヶ月前まで</t>
    </r>
    <r>
      <rPr>
        <sz val="16"/>
        <rFont val="Meiryo UI"/>
        <family val="3"/>
        <charset val="128"/>
      </rPr>
      <t xml:space="preserve">に本協会事務局へ連絡し、調整するものとする。なお、連絡期限が過ぎた場合、若しくは連絡がない場合、原則、宿泊費は、一泊 10,000 円（政令指定都市「12,000 円」）を上限とし、その支払いは、実費精算（領収書対応）とする。 なお、実家ならびに知り合い宅などに宿泊を希望する場合、その費用として、3,000円/1泊を支払うものとする。
※ 旅費の算出方法が分からない場合、本協会事務局に確認し清算してください。
</t>
    </r>
    <r>
      <rPr>
        <b/>
        <sz val="16"/>
        <rFont val="Meiryo UI"/>
        <family val="3"/>
        <charset val="128"/>
      </rPr>
      <t xml:space="preserve">
</t>
    </r>
    <r>
      <rPr>
        <sz val="16"/>
        <color rgb="FFFF0000"/>
        <rFont val="Meiryo UI"/>
        <family val="3"/>
        <charset val="128"/>
      </rPr>
      <t>(3)招集審判員の交通費・宿泊費は、(2)のHBA旅費規程に準ずる。</t>
    </r>
    <r>
      <rPr>
        <b/>
        <sz val="16"/>
        <rFont val="Meiryo UI"/>
        <family val="3"/>
        <charset val="128"/>
      </rPr>
      <t xml:space="preserve">
</t>
    </r>
    <r>
      <rPr>
        <sz val="16"/>
        <color rgb="FFFF0000"/>
        <rFont val="Meiryo UI"/>
        <family val="3"/>
        <charset val="128"/>
      </rPr>
      <t>(4)講習会受講を兼ねる招集審判員の交通費補助は、上記による算出額の 50％とし、その額は専務理事が別に定める。</t>
    </r>
    <r>
      <rPr>
        <sz val="16"/>
        <rFont val="Meiryo UI"/>
        <family val="3"/>
        <charset val="128"/>
      </rPr>
      <t xml:space="preserve">
</t>
    </r>
    <r>
      <rPr>
        <b/>
        <sz val="16"/>
        <rFont val="Meiryo UI"/>
        <family val="3"/>
        <charset val="128"/>
      </rPr>
      <t xml:space="preserve">
</t>
    </r>
    <r>
      <rPr>
        <sz val="16"/>
        <rFont val="Meiryo UI"/>
        <family val="3"/>
        <charset val="128"/>
      </rPr>
      <t>(5)競技会に稼働する運営役員は、当該競技会に参加チームスタッフ・選手、ならびに稼働する審判員およびその他の業務（マンツーマンディレクターおよびマンツーマンコミッショナー等）と重複しないことが望ましい。 ただし、競技会運営上重複が必要な場合、日当等の支払いおよびその額は、専務理事が別に定める。</t>
    </r>
    <rPh sb="1139" eb="1140">
      <t>ジュン</t>
    </rPh>
    <phoneticPr fontId="2"/>
  </si>
  <si>
    <t>①金融機関への振込手数料・両替手数料等
②TeamJBA大会参加費手数料(204円)</t>
    <rPh sb="1" eb="3">
      <t>キンユウ</t>
    </rPh>
    <rPh sb="3" eb="5">
      <t>キカン</t>
    </rPh>
    <rPh sb="18" eb="19">
      <t>トウ</t>
    </rPh>
    <rPh sb="29" eb="31">
      <t>タイカイ</t>
    </rPh>
    <rPh sb="31" eb="33">
      <t>サンカ</t>
    </rPh>
    <rPh sb="33" eb="34">
      <t>ヒ</t>
    </rPh>
    <rPh sb="34" eb="37">
      <t>テスウリョウ</t>
    </rPh>
    <rPh sb="41" eb="42">
      <t>エン</t>
    </rPh>
    <phoneticPr fontId="2"/>
  </si>
  <si>
    <t>①チームの表彰物購入／レプリカ・優勝カップ・楯購入代等）
②選手(個人賞)への表彰物購入／メダル・トロフィー代等）
③賞状印刷、及び購入代</t>
    <rPh sb="61" eb="63">
      <t>ショウジョウ</t>
    </rPh>
    <rPh sb="63" eb="65">
      <t>インサツ</t>
    </rPh>
    <rPh sb="66" eb="67">
      <t>オヨ</t>
    </rPh>
    <rPh sb="68" eb="70">
      <t>コウニュウ</t>
    </rPh>
    <rPh sb="70" eb="71">
      <t>ダイ</t>
    </rPh>
    <phoneticPr fontId="2"/>
  </si>
  <si>
    <r>
      <t>①競技会、講習会等におけるスタッフ等、役員への弁当(お茶代含む)代等は、</t>
    </r>
    <r>
      <rPr>
        <sz val="16"/>
        <color rgb="FFFF0000"/>
        <rFont val="Meiryo UI"/>
        <family val="3"/>
        <charset val="128"/>
      </rPr>
      <t>一人</t>
    </r>
    <r>
      <rPr>
        <b/>
        <sz val="16"/>
        <color rgb="FFFF0000"/>
        <rFont val="Meiryo UI"/>
        <family val="3"/>
        <charset val="128"/>
      </rPr>
      <t>900円</t>
    </r>
    <r>
      <rPr>
        <sz val="16"/>
        <color rgb="FFFF0000"/>
        <rFont val="Meiryo UI"/>
        <family val="3"/>
        <charset val="128"/>
      </rPr>
      <t>（消費税込）</t>
    </r>
    <r>
      <rPr>
        <sz val="16"/>
        <rFont val="Meiryo UI"/>
        <family val="3"/>
        <charset val="128"/>
      </rPr>
      <t>までとする。
②原則、審判稼働並びに業務がお昼を跨ぐ場合、食糧費500円を上限に支払うことができる
③PT(理学療法士)が、使用する飲料・氷代</t>
    </r>
    <rPh sb="27" eb="29">
      <t>チャダイ</t>
    </rPh>
    <rPh sb="29" eb="30">
      <t>フク</t>
    </rPh>
    <rPh sb="64" eb="65">
      <t>ナラ</t>
    </rPh>
    <rPh sb="112" eb="114">
      <t>シヨウ</t>
    </rPh>
    <rPh sb="116" eb="118">
      <t>インリョウ</t>
    </rPh>
    <rPh sb="119" eb="120">
      <t>コオリ</t>
    </rPh>
    <rPh sb="120" eb="121">
      <t>ダイ</t>
    </rPh>
    <phoneticPr fontId="2"/>
  </si>
  <si>
    <t>【参考資料1】</t>
    <phoneticPr fontId="3"/>
  </si>
  <si>
    <t>「会議費・日当・旅費交通費・食糧費・雑費」の区分(科目)の適用について</t>
    <rPh sb="1" eb="4">
      <t>カイギヒ</t>
    </rPh>
    <rPh sb="5" eb="7">
      <t>ニットウ</t>
    </rPh>
    <rPh sb="8" eb="13">
      <t>リョヒコウツウヒ</t>
    </rPh>
    <rPh sb="14" eb="17">
      <t>ショクリョウヒ</t>
    </rPh>
    <rPh sb="18" eb="20">
      <t>ザッピ</t>
    </rPh>
    <rPh sb="22" eb="24">
      <t>クブン</t>
    </rPh>
    <rPh sb="25" eb="27">
      <t>カモク</t>
    </rPh>
    <rPh sb="29" eb="31">
      <t>テキヨウ</t>
    </rPh>
    <phoneticPr fontId="3"/>
  </si>
  <si>
    <t>【詳細は、2025年度 対象経費基準を参照】</t>
    <rPh sb="1" eb="3">
      <t>ショウサイ</t>
    </rPh>
    <rPh sb="9" eb="11">
      <t>ネンド</t>
    </rPh>
    <rPh sb="12" eb="18">
      <t>タイショウケイヒキジュン</t>
    </rPh>
    <rPh sb="19" eb="21">
      <t>サンショウ</t>
    </rPh>
    <phoneticPr fontId="3"/>
  </si>
  <si>
    <t>１.会議費</t>
    <rPh sb="2" eb="5">
      <t>カイギヒ</t>
    </rPh>
    <phoneticPr fontId="3"/>
  </si>
  <si>
    <t>２.旅費交通費</t>
    <rPh sb="2" eb="7">
      <t>リョヒコウツウヒ</t>
    </rPh>
    <phoneticPr fontId="3"/>
  </si>
  <si>
    <t>1３.食糧費</t>
    <rPh sb="3" eb="6">
      <t>ショクリョウヒ</t>
    </rPh>
    <phoneticPr fontId="3"/>
  </si>
  <si>
    <t>1４.雑費</t>
    <rPh sb="3" eb="5">
      <t>ザッピ</t>
    </rPh>
    <phoneticPr fontId="3"/>
  </si>
  <si>
    <t>①会議室使用料</t>
    <rPh sb="1" eb="4">
      <t>カイギシツ</t>
    </rPh>
    <rPh sb="4" eb="7">
      <t>シヨウリョウ</t>
    </rPh>
    <phoneticPr fontId="3"/>
  </si>
  <si>
    <t>②日当</t>
    <rPh sb="1" eb="3">
      <t>ニットウ</t>
    </rPh>
    <phoneticPr fontId="3"/>
  </si>
  <si>
    <t>③旅費交通費</t>
    <rPh sb="1" eb="6">
      <t>リョヒコウツウヒ</t>
    </rPh>
    <phoneticPr fontId="3"/>
  </si>
  <si>
    <t>④飲料軽食費</t>
    <rPh sb="1" eb="3">
      <t>インリョウ</t>
    </rPh>
    <rPh sb="3" eb="6">
      <t>ケイショクヒ</t>
    </rPh>
    <phoneticPr fontId="3"/>
  </si>
  <si>
    <t>❶日当</t>
    <rPh sb="1" eb="3">
      <t>ニットウ</t>
    </rPh>
    <phoneticPr fontId="3"/>
  </si>
  <si>
    <t>❷旅費交通費</t>
    <rPh sb="1" eb="6">
      <t>リョヒコウツウヒ</t>
    </rPh>
    <phoneticPr fontId="3"/>
  </si>
  <si>
    <t>事業運営費</t>
    <rPh sb="0" eb="5">
      <t>ジギョウウンエイヒ</t>
    </rPh>
    <phoneticPr fontId="3"/>
  </si>
  <si>
    <r>
      <t xml:space="preserve">大会前後の会議等
</t>
    </r>
    <r>
      <rPr>
        <sz val="9"/>
        <rFont val="HGｺﾞｼｯｸM"/>
        <family val="3"/>
        <charset val="128"/>
      </rPr>
      <t>（大会事前打合せ・組合せ会議等）</t>
    </r>
    <rPh sb="0" eb="4">
      <t>タイカイゼンゴ</t>
    </rPh>
    <rPh sb="5" eb="8">
      <t>カイギトウ</t>
    </rPh>
    <rPh sb="10" eb="12">
      <t>タイカイ</t>
    </rPh>
    <rPh sb="12" eb="16">
      <t>ジゼンウチアワ</t>
    </rPh>
    <rPh sb="18" eb="20">
      <t>クミアワ</t>
    </rPh>
    <rPh sb="21" eb="23">
      <t>カイギ</t>
    </rPh>
    <rPh sb="23" eb="24">
      <t>トウ</t>
    </rPh>
    <phoneticPr fontId="3"/>
  </si>
  <si>
    <t>〇</t>
    <phoneticPr fontId="3"/>
  </si>
  <si>
    <t>ー</t>
    <phoneticPr fontId="3"/>
  </si>
  <si>
    <t xml:space="preserve">・公共施設を使用した場合
(一般的な領収書が発行されるもの)
・学校施設を使用した場合
(HBA様式の領収書を使用する)
</t>
    <rPh sb="6" eb="8">
      <t>シヨウ</t>
    </rPh>
    <rPh sb="10" eb="12">
      <t>バアイ</t>
    </rPh>
    <rPh sb="49" eb="51">
      <t>ヨウシキ</t>
    </rPh>
    <rPh sb="56" eb="58">
      <t>シヨウ</t>
    </rPh>
    <phoneticPr fontId="3"/>
  </si>
  <si>
    <t>・上限2,000円(基本交通費を含む)</t>
    <rPh sb="1" eb="3">
      <t>ジョウゲン</t>
    </rPh>
    <rPh sb="4" eb="9">
      <t>000エン</t>
    </rPh>
    <rPh sb="10" eb="15">
      <t>キホンコウツウヒ</t>
    </rPh>
    <rPh sb="16" eb="17">
      <t>フク</t>
    </rPh>
    <phoneticPr fontId="3"/>
  </si>
  <si>
    <t>・HBA旅費規程を準用する</t>
    <rPh sb="4" eb="8">
      <t>リョヒキテイ</t>
    </rPh>
    <rPh sb="9" eb="11">
      <t>ジュンヨウ</t>
    </rPh>
    <phoneticPr fontId="3"/>
  </si>
  <si>
    <t>・飲料および軽食の提供が必要な場合、（2時間程度の会議等）「300円以内税込」とする
・飲料のみの場合は「200円以内税込」とする</t>
    <rPh sb="1" eb="3">
      <t>インリョウ</t>
    </rPh>
    <rPh sb="6" eb="8">
      <t>ケイショク</t>
    </rPh>
    <rPh sb="9" eb="11">
      <t>テイキョウ</t>
    </rPh>
    <rPh sb="12" eb="14">
      <t>ヒツヨウ</t>
    </rPh>
    <rPh sb="15" eb="17">
      <t>バアイ</t>
    </rPh>
    <rPh sb="20" eb="22">
      <t>ジカン</t>
    </rPh>
    <rPh sb="22" eb="24">
      <t>テイド</t>
    </rPh>
    <rPh sb="25" eb="27">
      <t>カイギ</t>
    </rPh>
    <rPh sb="27" eb="28">
      <t>トウ</t>
    </rPh>
    <rPh sb="33" eb="34">
      <t>エン</t>
    </rPh>
    <rPh sb="34" eb="36">
      <t>イナイ</t>
    </rPh>
    <rPh sb="36" eb="38">
      <t>ゼイコミ</t>
    </rPh>
    <rPh sb="45" eb="47">
      <t>インリョウ</t>
    </rPh>
    <rPh sb="50" eb="52">
      <t>バアイ</t>
    </rPh>
    <phoneticPr fontId="3"/>
  </si>
  <si>
    <t>大会中</t>
    <rPh sb="0" eb="3">
      <t>タイカイチュウ</t>
    </rPh>
    <phoneticPr fontId="3"/>
  </si>
  <si>
    <r>
      <t>・1人上限</t>
    </r>
    <r>
      <rPr>
        <b/>
        <sz val="9"/>
        <color rgb="FFFF0000"/>
        <rFont val="HGｺﾞｼｯｸM"/>
        <family val="3"/>
        <charset val="128"/>
      </rPr>
      <t>900円</t>
    </r>
    <r>
      <rPr>
        <sz val="9"/>
        <rFont val="HGｺﾞｼｯｸM"/>
        <family val="3"/>
        <charset val="128"/>
      </rPr>
      <t>消費税込(飲料含む)
・原則、審判稼働並びに業務がお昼を跨ぐ場合、食糧費500円を上限に支払うことができる
・熱中症対策に伴う飲料・氷代は、食料費で計上して下さい。PT（ﾌｼﾞｶﾙ･ｾﾗﾋﾟｽﾄ：理学療法士）で使用するものも含む</t>
    </r>
    <rPh sb="2" eb="3">
      <t>ニン</t>
    </rPh>
    <rPh sb="3" eb="5">
      <t>ジョウゲン</t>
    </rPh>
    <rPh sb="8" eb="9">
      <t>エン</t>
    </rPh>
    <rPh sb="9" eb="11">
      <t>ショウヒ</t>
    </rPh>
    <rPh sb="11" eb="13">
      <t>ゼイコミ</t>
    </rPh>
    <rPh sb="14" eb="16">
      <t>インリョウ</t>
    </rPh>
    <rPh sb="16" eb="17">
      <t>フク</t>
    </rPh>
    <rPh sb="22" eb="24">
      <t>ゲンソク</t>
    </rPh>
    <rPh sb="25" eb="27">
      <t>シンパン</t>
    </rPh>
    <rPh sb="27" eb="29">
      <t>カドウ</t>
    </rPh>
    <rPh sb="29" eb="30">
      <t>ナラ</t>
    </rPh>
    <rPh sb="43" eb="46">
      <t>ショクリョウヒ</t>
    </rPh>
    <rPh sb="49" eb="50">
      <t>エン</t>
    </rPh>
    <rPh sb="51" eb="53">
      <t>ジョウゲン</t>
    </rPh>
    <rPh sb="54" eb="56">
      <t>シハラ</t>
    </rPh>
    <phoneticPr fontId="3"/>
  </si>
  <si>
    <t>・茶菓代(2,000円/日)
・ゴミ回収費
・ｸﾘｰﾆﾝｸﾞ代
・大会委託費</t>
    <rPh sb="1" eb="4">
      <t>チャカダイ</t>
    </rPh>
    <rPh sb="10" eb="11">
      <t>エン</t>
    </rPh>
    <rPh sb="12" eb="13">
      <t>ヒ</t>
    </rPh>
    <rPh sb="18" eb="20">
      <t>カイシュウ</t>
    </rPh>
    <rPh sb="20" eb="21">
      <t>ヒ</t>
    </rPh>
    <rPh sb="30" eb="31">
      <t>ダイ</t>
    </rPh>
    <rPh sb="33" eb="38">
      <t>タイカイイタクヒ</t>
    </rPh>
    <phoneticPr fontId="3"/>
  </si>
  <si>
    <t>22.雑費</t>
    <rPh sb="3" eb="5">
      <t>ザッピ</t>
    </rPh>
    <phoneticPr fontId="3"/>
  </si>
  <si>
    <t>一般管理費</t>
    <rPh sb="0" eb="5">
      <t>イッパンカンリヒ</t>
    </rPh>
    <phoneticPr fontId="3"/>
  </si>
  <si>
    <r>
      <rPr>
        <b/>
        <sz val="10"/>
        <rFont val="HGｺﾞｼｯｸM"/>
        <family val="3"/>
        <charset val="128"/>
      </rPr>
      <t xml:space="preserve">各会議等
</t>
    </r>
    <r>
      <rPr>
        <sz val="9"/>
        <rFont val="HGｺﾞｼｯｸM"/>
        <family val="3"/>
        <charset val="128"/>
      </rPr>
      <t>（理事会・評議員会・委員会・部会等）</t>
    </r>
    <rPh sb="0" eb="3">
      <t>カクカイギ</t>
    </rPh>
    <rPh sb="6" eb="9">
      <t>リジカイ</t>
    </rPh>
    <rPh sb="10" eb="13">
      <t>ヒョウギイン</t>
    </rPh>
    <rPh sb="13" eb="14">
      <t>カイ</t>
    </rPh>
    <rPh sb="15" eb="18">
      <t>イインカイ</t>
    </rPh>
    <rPh sb="19" eb="21">
      <t>ブカイ</t>
    </rPh>
    <rPh sb="21" eb="22">
      <t>トウ</t>
    </rPh>
    <phoneticPr fontId="3"/>
  </si>
  <si>
    <t>・飲料および軽食の提供が必要な場合、（2時間程度の会議等）「300円以内税込」とする
・飲料のみの場合は「200円以内税込」とする</t>
    <phoneticPr fontId="3"/>
  </si>
  <si>
    <t>・上限2,000円(基本交通費を含む)
・リモート(ZOOM)会議等への日当は、1,000円/回とする</t>
    <rPh sb="1" eb="3">
      <t>ジョウゲン</t>
    </rPh>
    <rPh sb="4" eb="9">
      <t>000エン</t>
    </rPh>
    <rPh sb="10" eb="15">
      <t>キホンコウツウヒ</t>
    </rPh>
    <rPh sb="16" eb="17">
      <t>フク</t>
    </rPh>
    <rPh sb="32" eb="34">
      <t>カイギ</t>
    </rPh>
    <rPh sb="34" eb="35">
      <t>トウ</t>
    </rPh>
    <rPh sb="37" eb="39">
      <t>ニットウ</t>
    </rPh>
    <rPh sb="46" eb="47">
      <t>エン</t>
    </rPh>
    <rPh sb="48" eb="49">
      <t>カイ</t>
    </rPh>
    <phoneticPr fontId="3"/>
  </si>
  <si>
    <t xml:space="preserve">
</t>
    <phoneticPr fontId="2"/>
  </si>
  <si>
    <t xml:space="preserve">
</t>
    <phoneticPr fontId="2"/>
  </si>
  <si>
    <t xml:space="preserve">
</t>
    <phoneticPr fontId="2"/>
  </si>
  <si>
    <r>
      <t>摘　要（積算内訳）／備　考　　</t>
    </r>
    <r>
      <rPr>
        <sz val="11"/>
        <color rgb="FFFF0000"/>
        <rFont val="HGPｺﾞｼｯｸE"/>
        <family val="3"/>
        <charset val="128"/>
      </rPr>
      <t>（左記「内容」を都度コピー＆ペーストして下さい。）・・・・・・「②収支</t>
    </r>
    <r>
      <rPr>
        <b/>
        <sz val="11"/>
        <color rgb="FFFF0000"/>
        <rFont val="HGPｺﾞｼｯｸE"/>
        <family val="3"/>
        <charset val="128"/>
      </rPr>
      <t>報告書 支出」に自動転記します。</t>
    </r>
    <rPh sb="16" eb="18">
      <t>サキ</t>
    </rPh>
    <rPh sb="19" eb="21">
      <t>ナイヨウ</t>
    </rPh>
    <rPh sb="23" eb="25">
      <t>ツド</t>
    </rPh>
    <rPh sb="48" eb="50">
      <t>シュウシ</t>
    </rPh>
    <rPh sb="54" eb="56">
      <t>シシュツ</t>
    </rPh>
    <phoneticPr fontId="2"/>
  </si>
  <si>
    <t>摘要（内訳）／備考</t>
    <phoneticPr fontId="2"/>
  </si>
  <si>
    <t>内     容　（記入例：品名×単価×数量＝計）</t>
    <rPh sb="0" eb="1">
      <t>ウチ</t>
    </rPh>
    <rPh sb="6" eb="7">
      <t>カタチ</t>
    </rPh>
    <rPh sb="9" eb="11">
      <t>キニュウ</t>
    </rPh>
    <rPh sb="11" eb="12">
      <t>レイ</t>
    </rPh>
    <rPh sb="13" eb="15">
      <t>ヒンメイ</t>
    </rPh>
    <rPh sb="16" eb="18">
      <t>タンカ</t>
    </rPh>
    <rPh sb="19" eb="21">
      <t>スウリョウ</t>
    </rPh>
    <rPh sb="22" eb="23">
      <t>ケイ</t>
    </rPh>
    <phoneticPr fontId="3"/>
  </si>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</sst>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
    <numFmt numFmtId="177" formatCode="#,##0.0;[Red]\-#,##0.0"/>
  </numFmts>
  <fonts count="98">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6"/>
      <name val="ＭＳ Ｐゴシック"/>
      <family val="3"/>
      <charset val="128"/>
      <scheme val="minor"/>
    </font>
    <font>
      <sz val="11"/>
      <color theme="1"/>
      <name val="ＭＳ Ｐゴシック"/>
      <family val="3"/>
      <charset val="128"/>
      <scheme val="minor"/>
    </font>
    <font>
      <sz val="11"/>
      <name val="ＭＳ Ｐゴシック"/>
      <family val="3"/>
      <charset val="128"/>
    </font>
    <font>
      <u/>
      <sz val="11"/>
      <color theme="10"/>
      <name val="ＭＳ Ｐゴシック"/>
      <family val="3"/>
      <charset val="128"/>
      <scheme val="minor"/>
    </font>
    <font>
      <sz val="11"/>
      <color theme="1"/>
      <name val="ＭＳ Ｐゴシック"/>
      <family val="2"/>
      <scheme val="minor"/>
    </font>
    <font>
      <sz val="12"/>
      <color theme="1"/>
      <name val="Meiryo UI"/>
      <family val="3"/>
      <charset val="128"/>
    </font>
    <font>
      <sz val="11"/>
      <color theme="1"/>
      <name val="Meiryo UI"/>
      <family val="3"/>
      <charset val="128"/>
    </font>
    <font>
      <sz val="10"/>
      <color theme="1"/>
      <name val="Meiryo UI"/>
      <family val="3"/>
      <charset val="128"/>
    </font>
    <font>
      <sz val="10"/>
      <name val="Meiryo UI"/>
      <family val="3"/>
      <charset val="128"/>
    </font>
    <font>
      <sz val="9"/>
      <color rgb="FF000000"/>
      <name val="Meiryo UI"/>
      <family val="3"/>
      <charset val="128"/>
    </font>
    <font>
      <sz val="9"/>
      <color theme="1"/>
      <name val="Meiryo UI"/>
      <family val="3"/>
      <charset val="128"/>
    </font>
    <font>
      <b/>
      <u/>
      <sz val="12"/>
      <color theme="1"/>
      <name val="Meiryo UI"/>
      <family val="3"/>
      <charset val="128"/>
    </font>
    <font>
      <u/>
      <sz val="10"/>
      <color theme="1"/>
      <name val="Meiryo UI"/>
      <family val="3"/>
      <charset val="128"/>
    </font>
    <font>
      <sz val="11"/>
      <name val="Meiryo UI"/>
      <family val="3"/>
      <charset val="128"/>
    </font>
    <font>
      <b/>
      <sz val="16"/>
      <color theme="1"/>
      <name val="Meiryo UI"/>
      <family val="3"/>
      <charset val="128"/>
    </font>
    <font>
      <sz val="9"/>
      <color theme="0"/>
      <name val="Meiryo UI"/>
      <family val="3"/>
      <charset val="128"/>
    </font>
    <font>
      <b/>
      <sz val="11"/>
      <color theme="0"/>
      <name val="Meiryo UI"/>
      <family val="3"/>
      <charset val="128"/>
    </font>
    <font>
      <sz val="11"/>
      <color rgb="FFFF0000"/>
      <name val="Meiryo UI"/>
      <family val="3"/>
      <charset val="128"/>
    </font>
    <font>
      <b/>
      <sz val="20"/>
      <color theme="1"/>
      <name val="HGSｺﾞｼｯｸM"/>
      <family val="3"/>
      <charset val="128"/>
    </font>
    <font>
      <sz val="11"/>
      <color rgb="FFFFFFFF"/>
      <name val="Meiryo UI"/>
      <family val="3"/>
      <charset val="128"/>
    </font>
    <font>
      <sz val="14"/>
      <color theme="1"/>
      <name val="Meiryo UI"/>
      <family val="3"/>
      <charset val="128"/>
    </font>
    <font>
      <b/>
      <u/>
      <sz val="14"/>
      <color theme="1"/>
      <name val="Meiryo UI"/>
      <family val="3"/>
      <charset val="128"/>
    </font>
    <font>
      <sz val="9"/>
      <name val="Meiryo UI"/>
      <family val="3"/>
      <charset val="128"/>
    </font>
    <font>
      <u/>
      <sz val="9"/>
      <color theme="10"/>
      <name val="Meiryo UI"/>
      <family val="3"/>
      <charset val="128"/>
    </font>
    <font>
      <b/>
      <sz val="9"/>
      <color indexed="81"/>
      <name val="Meiryo UI"/>
      <family val="3"/>
      <charset val="128"/>
    </font>
    <font>
      <sz val="9"/>
      <color indexed="81"/>
      <name val="Meiryo UI"/>
      <family val="3"/>
      <charset val="128"/>
    </font>
    <font>
      <b/>
      <sz val="10"/>
      <color theme="0"/>
      <name val="Meiryo UI"/>
      <family val="3"/>
      <charset val="128"/>
    </font>
    <font>
      <sz val="10"/>
      <color indexed="81"/>
      <name val="Meiryo UI"/>
      <family val="3"/>
      <charset val="128"/>
    </font>
    <font>
      <sz val="9"/>
      <color indexed="81"/>
      <name val="MS P ゴシック"/>
      <family val="3"/>
      <charset val="128"/>
    </font>
    <font>
      <b/>
      <sz val="10"/>
      <color rgb="FF7030A0"/>
      <name val="Meiryo UI"/>
      <family val="3"/>
      <charset val="128"/>
    </font>
    <font>
      <sz val="12"/>
      <name val="Meiryo UI"/>
      <family val="3"/>
      <charset val="128"/>
    </font>
    <font>
      <b/>
      <sz val="22"/>
      <name val="Meiryo UI"/>
      <family val="3"/>
      <charset val="128"/>
    </font>
    <font>
      <sz val="16"/>
      <name val="Meiryo UI"/>
      <family val="3"/>
      <charset val="128"/>
    </font>
    <font>
      <b/>
      <sz val="16"/>
      <color theme="0"/>
      <name val="Meiryo UI"/>
      <family val="3"/>
      <charset val="128"/>
    </font>
    <font>
      <b/>
      <sz val="18"/>
      <color theme="0"/>
      <name val="Meiryo UI"/>
      <family val="3"/>
      <charset val="128"/>
    </font>
    <font>
      <b/>
      <sz val="16"/>
      <name val="Meiryo UI"/>
      <family val="3"/>
      <charset val="128"/>
    </font>
    <font>
      <sz val="14"/>
      <name val="Meiryo UI"/>
      <family val="3"/>
      <charset val="128"/>
    </font>
    <font>
      <b/>
      <sz val="18"/>
      <name val="Meiryo UI"/>
      <family val="3"/>
      <charset val="128"/>
    </font>
    <font>
      <b/>
      <sz val="9"/>
      <color indexed="81"/>
      <name val="MS P ゴシック"/>
      <family val="3"/>
      <charset val="128"/>
    </font>
    <font>
      <sz val="9"/>
      <name val="HGSｺﾞｼｯｸM"/>
      <family val="3"/>
      <charset val="128"/>
    </font>
    <font>
      <b/>
      <sz val="9"/>
      <color indexed="10"/>
      <name val="MS P ゴシック"/>
      <family val="3"/>
      <charset val="128"/>
    </font>
    <font>
      <sz val="10"/>
      <color theme="1"/>
      <name val="HGPｺﾞｼｯｸE"/>
      <family val="3"/>
      <charset val="128"/>
    </font>
    <font>
      <sz val="12"/>
      <color theme="1"/>
      <name val="HGPｺﾞｼｯｸE"/>
      <family val="3"/>
      <charset val="128"/>
    </font>
    <font>
      <sz val="11"/>
      <color theme="1"/>
      <name val="HGPｺﾞｼｯｸE"/>
      <family val="3"/>
      <charset val="128"/>
    </font>
    <font>
      <sz val="8"/>
      <color theme="1"/>
      <name val="HGPｺﾞｼｯｸE"/>
      <family val="3"/>
      <charset val="128"/>
    </font>
    <font>
      <sz val="9"/>
      <color theme="1"/>
      <name val="HGPｺﾞｼｯｸE"/>
      <family val="3"/>
      <charset val="128"/>
    </font>
    <font>
      <sz val="10"/>
      <color rgb="FFFF0000"/>
      <name val="HGPｺﾞｼｯｸE"/>
      <family val="3"/>
      <charset val="128"/>
    </font>
    <font>
      <sz val="11"/>
      <color rgb="FFFF0000"/>
      <name val="HGPｺﾞｼｯｸE"/>
      <family val="3"/>
      <charset val="128"/>
    </font>
    <font>
      <u/>
      <sz val="12"/>
      <color theme="1"/>
      <name val="Meiryo UI"/>
      <family val="3"/>
      <charset val="128"/>
    </font>
    <font>
      <sz val="9"/>
      <color theme="1"/>
      <name val="HGSｺﾞｼｯｸM"/>
      <family val="3"/>
      <charset val="128"/>
    </font>
    <font>
      <sz val="8"/>
      <color theme="1"/>
      <name val="HGSｺﾞｼｯｸM"/>
      <family val="3"/>
      <charset val="128"/>
    </font>
    <font>
      <sz val="10"/>
      <name val="HGPｺﾞｼｯｸE"/>
      <family val="3"/>
      <charset val="128"/>
    </font>
    <font>
      <sz val="10"/>
      <color rgb="FF0000FF"/>
      <name val="HGPｺﾞｼｯｸE"/>
      <family val="3"/>
      <charset val="128"/>
    </font>
    <font>
      <sz val="10"/>
      <color theme="1"/>
      <name val="ＭＳ Ｐゴシック"/>
      <family val="3"/>
      <charset val="128"/>
      <scheme val="minor"/>
    </font>
    <font>
      <sz val="9"/>
      <color theme="1"/>
      <name val="ＭＳ Ｐゴシック"/>
      <family val="3"/>
      <charset val="128"/>
      <scheme val="minor"/>
    </font>
    <font>
      <sz val="9"/>
      <color rgb="FF000000"/>
      <name val="HGSｺﾞｼｯｸM"/>
      <family val="3"/>
      <charset val="128"/>
    </font>
    <font>
      <sz val="14"/>
      <color rgb="FFFF0000"/>
      <name val="Meiryo UI"/>
      <family val="3"/>
      <charset val="128"/>
    </font>
    <font>
      <sz val="11"/>
      <color theme="0" tint="-0.249977111117893"/>
      <name val="Meiryo UI"/>
      <family val="3"/>
      <charset val="128"/>
    </font>
    <font>
      <sz val="9"/>
      <color theme="0" tint="-0.249977111117893"/>
      <name val="Meiryo UI"/>
      <family val="3"/>
      <charset val="128"/>
    </font>
    <font>
      <sz val="11"/>
      <color theme="0" tint="-0.249977111117893"/>
      <name val="HGPｺﾞｼｯｸE"/>
      <family val="3"/>
      <charset val="128"/>
    </font>
    <font>
      <b/>
      <sz val="11"/>
      <color theme="1"/>
      <name val="Meiryo UI"/>
      <family val="3"/>
      <charset val="128"/>
    </font>
    <font>
      <b/>
      <sz val="9"/>
      <color theme="1"/>
      <name val="ＭＳ Ｐゴシック"/>
      <family val="3"/>
      <charset val="128"/>
      <scheme val="minor"/>
    </font>
    <font>
      <b/>
      <sz val="11"/>
      <color theme="1"/>
      <name val="ＭＳ Ｐゴシック"/>
      <family val="3"/>
      <charset val="128"/>
      <scheme val="minor"/>
    </font>
    <font>
      <b/>
      <sz val="12"/>
      <color theme="9" tint="-0.24994659260841701"/>
      <name val="HGPｺﾞｼｯｸE"/>
      <family val="3"/>
      <charset val="128"/>
    </font>
    <font>
      <b/>
      <u/>
      <sz val="22"/>
      <color theme="1"/>
      <name val="HGPｺﾞｼｯｸE"/>
      <family val="3"/>
      <charset val="128"/>
    </font>
    <font>
      <sz val="11"/>
      <name val="HGPｺﾞｼｯｸE"/>
      <family val="3"/>
      <charset val="128"/>
    </font>
    <font>
      <b/>
      <sz val="12"/>
      <color theme="9" tint="-0.249977111117893"/>
      <name val="Meiryo UI"/>
      <family val="3"/>
      <charset val="128"/>
    </font>
    <font>
      <sz val="16"/>
      <color theme="1"/>
      <name val="HGPｺﾞｼｯｸE"/>
      <family val="3"/>
      <charset val="128"/>
    </font>
    <font>
      <b/>
      <sz val="10"/>
      <color theme="1"/>
      <name val="Meiryo UI"/>
      <family val="3"/>
      <charset val="128"/>
    </font>
    <font>
      <b/>
      <u/>
      <sz val="10"/>
      <color theme="1"/>
      <name val="Meiryo UI"/>
      <family val="3"/>
      <charset val="128"/>
    </font>
    <font>
      <sz val="14"/>
      <color theme="1"/>
      <name val="HGPｺﾞｼｯｸE"/>
      <family val="3"/>
      <charset val="128"/>
    </font>
    <font>
      <b/>
      <u/>
      <sz val="9"/>
      <color theme="1"/>
      <name val="HGPｺﾞｼｯｸE"/>
      <family val="3"/>
      <charset val="128"/>
    </font>
    <font>
      <b/>
      <sz val="9"/>
      <color theme="1"/>
      <name val="HGPｺﾞｼｯｸE"/>
      <family val="3"/>
      <charset val="128"/>
    </font>
    <font>
      <b/>
      <sz val="12"/>
      <color theme="9" tint="-0.249977111117893"/>
      <name val="HGPｺﾞｼｯｸE"/>
      <family val="3"/>
      <charset val="128"/>
    </font>
    <font>
      <b/>
      <u/>
      <sz val="12"/>
      <color theme="1"/>
      <name val="HGPｺﾞｼｯｸE"/>
      <family val="3"/>
      <charset val="128"/>
    </font>
    <font>
      <u/>
      <sz val="10"/>
      <color theme="1"/>
      <name val="HGPｺﾞｼｯｸE"/>
      <family val="3"/>
      <charset val="128"/>
    </font>
    <font>
      <u/>
      <sz val="11"/>
      <color theme="10"/>
      <name val="HGPｺﾞｼｯｸE"/>
      <family val="3"/>
      <charset val="128"/>
    </font>
    <font>
      <sz val="9"/>
      <color theme="0" tint="-0.249977111117893"/>
      <name val="HGPｺﾞｼｯｸE"/>
      <family val="3"/>
      <charset val="128"/>
    </font>
    <font>
      <b/>
      <u/>
      <sz val="14"/>
      <color theme="1"/>
      <name val="HGPｺﾞｼｯｸE"/>
      <family val="3"/>
      <charset val="128"/>
    </font>
    <font>
      <b/>
      <u/>
      <sz val="22"/>
      <color theme="1"/>
      <name val="Meiryo UI"/>
      <family val="3"/>
      <charset val="128"/>
    </font>
    <font>
      <b/>
      <sz val="22"/>
      <color theme="1"/>
      <name val="Meiryo UI"/>
      <family val="3"/>
      <charset val="128"/>
    </font>
    <font>
      <b/>
      <sz val="10"/>
      <color theme="1"/>
      <name val="HGPｺﾞｼｯｸE"/>
      <family val="3"/>
      <charset val="128"/>
    </font>
    <font>
      <sz val="10"/>
      <color theme="0" tint="-0.249977111117893"/>
      <name val="HGPｺﾞｼｯｸE"/>
      <family val="3"/>
      <charset val="128"/>
    </font>
    <font>
      <sz val="16"/>
      <color rgb="FFFF0000"/>
      <name val="Meiryo UI"/>
      <family val="3"/>
      <charset val="128"/>
    </font>
    <font>
      <b/>
      <sz val="12"/>
      <color theme="8" tint="-0.249977111117893"/>
      <name val="HGPｺﾞｼｯｸE"/>
      <family val="3"/>
      <charset val="128"/>
    </font>
    <font>
      <b/>
      <sz val="16"/>
      <color rgb="FFFF0000"/>
      <name val="Meiryo UI"/>
      <family val="3"/>
      <charset val="128"/>
    </font>
    <font>
      <sz val="10"/>
      <name val="HGｺﾞｼｯｸM"/>
      <family val="3"/>
      <charset val="128"/>
    </font>
    <font>
      <b/>
      <sz val="14"/>
      <name val="HGｺﾞｼｯｸM"/>
      <family val="3"/>
      <charset val="128"/>
    </font>
    <font>
      <sz val="11"/>
      <name val="HGｺﾞｼｯｸM"/>
      <family val="3"/>
      <charset val="128"/>
    </font>
    <font>
      <b/>
      <sz val="10"/>
      <name val="HGｺﾞｼｯｸM"/>
      <family val="3"/>
      <charset val="128"/>
    </font>
    <font>
      <sz val="9"/>
      <name val="HGｺﾞｼｯｸM"/>
      <family val="3"/>
      <charset val="128"/>
    </font>
    <font>
      <b/>
      <sz val="11"/>
      <name val="HGｺﾞｼｯｸM"/>
      <family val="3"/>
      <charset val="128"/>
    </font>
    <font>
      <b/>
      <sz val="9"/>
      <color rgb="FFFF0000"/>
      <name val="HGｺﾞｼｯｸM"/>
      <family val="3"/>
      <charset val="128"/>
    </font>
    <font>
      <b/>
      <sz val="11"/>
      <color rgb="FFFF0000"/>
      <name val="HGPｺﾞｼｯｸE"/>
      <family val="3"/>
      <charset val="128"/>
    </font>
  </fonts>
  <fills count="25">
    <fill>
      <patternFill patternType="none"/>
    </fill>
    <fill>
      <patternFill patternType="gray125"/>
    </fill>
    <fill>
      <patternFill patternType="solid">
        <fgColor theme="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FF"/>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rgb="FFD8D8D8"/>
        <bgColor rgb="FFD8D8D8"/>
      </patternFill>
    </fill>
    <fill>
      <patternFill patternType="solid">
        <fgColor rgb="FFDAEEF3"/>
        <bgColor rgb="FFDAEEF3"/>
      </patternFill>
    </fill>
  </fills>
  <borders count="162">
    <border>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right/>
      <top style="medium">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dashed">
        <color indexed="64"/>
      </top>
      <bottom/>
      <diagonal/>
    </border>
    <border>
      <left/>
      <right/>
      <top style="dashed">
        <color indexed="64"/>
      </top>
      <bottom/>
      <diagonal/>
    </border>
    <border>
      <left style="medium">
        <color indexed="64"/>
      </left>
      <right/>
      <top style="dashed">
        <color indexed="64"/>
      </top>
      <bottom/>
      <diagonal/>
    </border>
    <border>
      <left/>
      <right style="medium">
        <color indexed="64"/>
      </right>
      <top/>
      <bottom style="dashed">
        <color indexed="64"/>
      </bottom>
      <diagonal/>
    </border>
    <border>
      <left/>
      <right/>
      <top/>
      <bottom style="dashed">
        <color indexed="64"/>
      </bottom>
      <diagonal/>
    </border>
    <border>
      <left style="medium">
        <color indexed="64"/>
      </left>
      <right/>
      <top/>
      <bottom style="dashed">
        <color indexed="64"/>
      </bottom>
      <diagonal/>
    </border>
    <border>
      <left/>
      <right style="medium">
        <color indexed="64"/>
      </right>
      <top style="dashed">
        <color indexed="64"/>
      </top>
      <bottom style="dashed">
        <color indexed="64"/>
      </bottom>
      <diagonal/>
    </border>
    <border>
      <left/>
      <right/>
      <top style="dashed">
        <color indexed="64"/>
      </top>
      <bottom style="dashed">
        <color indexed="64"/>
      </bottom>
      <diagonal/>
    </border>
    <border>
      <left style="medium">
        <color indexed="64"/>
      </left>
      <right/>
      <top style="dashed">
        <color indexed="64"/>
      </top>
      <bottom style="dashed">
        <color indexed="64"/>
      </bottom>
      <diagonal/>
    </border>
    <border>
      <left/>
      <right style="dashed">
        <color indexed="64"/>
      </right>
      <top/>
      <bottom style="dashed">
        <color indexed="64"/>
      </bottom>
      <diagonal/>
    </border>
    <border>
      <left/>
      <right style="dashed">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indexed="64"/>
      </left>
      <right style="thin">
        <color indexed="64"/>
      </right>
      <top/>
      <bottom style="medium">
        <color indexed="64"/>
      </bottom>
      <diagonal/>
    </border>
    <border>
      <left/>
      <right style="medium">
        <color indexed="64"/>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hair">
        <color auto="1"/>
      </top>
      <bottom style="hair">
        <color auto="1"/>
      </bottom>
      <diagonal/>
    </border>
    <border>
      <left/>
      <right style="thick">
        <color rgb="FFFF0000"/>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diagonalDown="1">
      <left style="dashed">
        <color indexed="64"/>
      </left>
      <right/>
      <top/>
      <bottom style="dashed">
        <color indexed="64"/>
      </bottom>
      <diagonal style="dashed">
        <color indexed="64"/>
      </diagonal>
    </border>
    <border diagonalDown="1">
      <left/>
      <right/>
      <top/>
      <bottom style="dashed">
        <color indexed="64"/>
      </bottom>
      <diagonal style="dashed">
        <color indexed="64"/>
      </diagonal>
    </border>
    <border diagonalDown="1">
      <left/>
      <right style="medium">
        <color indexed="64"/>
      </right>
      <top/>
      <bottom style="dashed">
        <color indexed="64"/>
      </bottom>
      <diagonal style="dashed">
        <color indexed="64"/>
      </diagonal>
    </border>
    <border>
      <left style="thin">
        <color theme="0"/>
      </left>
      <right style="thin">
        <color theme="0"/>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thin">
        <color indexed="64"/>
      </top>
      <bottom style="medium">
        <color indexed="64"/>
      </bottom>
      <diagonal/>
    </border>
    <border>
      <left style="thin">
        <color theme="0"/>
      </left>
      <right/>
      <top style="thin">
        <color indexed="64"/>
      </top>
      <bottom style="thin">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ck">
        <color rgb="FFFF0000"/>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diagonalDown="1">
      <left style="dashed">
        <color indexed="64"/>
      </left>
      <right/>
      <top/>
      <bottom/>
      <diagonal style="dashed">
        <color indexed="64"/>
      </diagonal>
    </border>
    <border diagonalDown="1">
      <left/>
      <right/>
      <top/>
      <bottom/>
      <diagonal style="dashed">
        <color indexed="64"/>
      </diagonal>
    </border>
    <border diagonalDown="1">
      <left/>
      <right style="medium">
        <color indexed="64"/>
      </right>
      <top/>
      <bottom/>
      <diagonal style="dashed">
        <color indexed="64"/>
      </diagonal>
    </border>
    <border diagonalDown="1">
      <left style="dashed">
        <color indexed="64"/>
      </left>
      <right style="medium">
        <color indexed="64"/>
      </right>
      <top style="medium">
        <color indexed="64"/>
      </top>
      <bottom/>
      <diagonal style="dashed">
        <color indexed="64"/>
      </diagonal>
    </border>
    <border diagonalDown="1">
      <left style="dashed">
        <color indexed="64"/>
      </left>
      <right style="medium">
        <color indexed="64"/>
      </right>
      <top/>
      <bottom/>
      <diagonal style="dashed">
        <color indexed="64"/>
      </diagonal>
    </border>
    <border diagonalDown="1">
      <left style="dashed">
        <color indexed="64"/>
      </left>
      <right style="medium">
        <color indexed="64"/>
      </right>
      <top/>
      <bottom style="dashed">
        <color indexed="64"/>
      </bottom>
      <diagonal style="dashed">
        <color indexed="64"/>
      </diagonal>
    </border>
    <border>
      <left style="dashed">
        <color indexed="64"/>
      </left>
      <right style="dashed">
        <color indexed="64"/>
      </right>
      <top style="medium">
        <color indexed="64"/>
      </top>
      <bottom/>
      <diagonal/>
    </border>
    <border>
      <left style="dashed">
        <color indexed="64"/>
      </left>
      <right style="dashed">
        <color indexed="64"/>
      </right>
      <top/>
      <bottom/>
      <diagonal/>
    </border>
    <border>
      <left style="dashed">
        <color indexed="64"/>
      </left>
      <right style="dashed">
        <color indexed="64"/>
      </right>
      <top/>
      <bottom style="dashed">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Down="1">
      <left style="medium">
        <color indexed="64"/>
      </left>
      <right/>
      <top style="thin">
        <color indexed="64"/>
      </top>
      <bottom/>
      <diagonal style="hair">
        <color indexed="64"/>
      </diagonal>
    </border>
    <border diagonalDown="1">
      <left/>
      <right style="medium">
        <color indexed="64"/>
      </right>
      <top style="thin">
        <color indexed="64"/>
      </top>
      <bottom/>
      <diagonal style="hair">
        <color indexed="64"/>
      </diagonal>
    </border>
    <border>
      <left style="medium">
        <color indexed="64"/>
      </left>
      <right style="medium">
        <color indexed="64"/>
      </right>
      <top style="thin">
        <color indexed="64"/>
      </top>
      <bottom/>
      <diagonal/>
    </border>
    <border diagonalDown="1">
      <left style="medium">
        <color indexed="64"/>
      </left>
      <right/>
      <top/>
      <bottom style="double">
        <color indexed="64"/>
      </bottom>
      <diagonal style="hair">
        <color indexed="64"/>
      </diagonal>
    </border>
    <border diagonalDown="1">
      <left/>
      <right style="medium">
        <color indexed="64"/>
      </right>
      <top/>
      <bottom style="double">
        <color indexed="64"/>
      </bottom>
      <diagonal style="hair">
        <color indexed="64"/>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medium">
        <color indexed="64"/>
      </left>
      <right style="medium">
        <color indexed="64"/>
      </right>
      <top style="medium">
        <color indexed="64"/>
      </top>
      <bottom/>
      <diagonal style="hair">
        <color indexed="64"/>
      </diagonal>
    </border>
    <border diagonalUp="1">
      <left style="medium">
        <color indexed="64"/>
      </left>
      <right style="medium">
        <color indexed="64"/>
      </right>
      <top style="thin">
        <color indexed="64"/>
      </top>
      <bottom style="double">
        <color indexed="64"/>
      </bottom>
      <diagonal style="hair">
        <color indexed="64"/>
      </diagonal>
    </border>
    <border diagonalUp="1">
      <left style="medium">
        <color indexed="64"/>
      </left>
      <right style="medium">
        <color indexed="64"/>
      </right>
      <top style="double">
        <color indexed="64"/>
      </top>
      <bottom style="thin">
        <color indexed="64"/>
      </bottom>
      <diagonal style="hair">
        <color indexed="64"/>
      </diagonal>
    </border>
    <border diagonalUp="1">
      <left style="medium">
        <color indexed="64"/>
      </left>
      <right style="medium">
        <color indexed="64"/>
      </right>
      <top style="thin">
        <color indexed="64"/>
      </top>
      <bottom style="medium">
        <color indexed="64"/>
      </bottom>
      <diagonal style="hair">
        <color indexed="64"/>
      </diagonal>
    </border>
    <border>
      <left style="medium">
        <color rgb="FF000000"/>
      </left>
      <right style="medium">
        <color rgb="FF000000"/>
      </right>
      <top style="medium">
        <color rgb="FF000000"/>
      </top>
      <bottom style="medium">
        <color rgb="FF000000"/>
      </bottom>
      <diagonal/>
    </border>
    <border>
      <left style="medium">
        <color indexed="64"/>
      </left>
      <right style="thin">
        <color rgb="FF000000"/>
      </right>
      <top style="medium">
        <color rgb="FF000000"/>
      </top>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thin">
        <color indexed="64"/>
      </right>
      <top style="thin">
        <color indexed="64"/>
      </top>
      <bottom/>
      <diagonal/>
    </border>
    <border>
      <left style="medium">
        <color indexed="64"/>
      </left>
      <right style="thin">
        <color rgb="FF000000"/>
      </right>
      <top/>
      <bottom style="thin">
        <color indexed="64"/>
      </bottom>
      <diagonal/>
    </border>
  </borders>
  <cellStyleXfs count="18">
    <xf numFmtId="0" fontId="0" fillId="0" borderId="0">
      <alignment vertical="center"/>
    </xf>
    <xf numFmtId="38" fontId="1" fillId="0" borderId="0" applyFont="0" applyFill="0" applyBorder="0" applyAlignment="0" applyProtection="0">
      <alignment vertical="center"/>
    </xf>
    <xf numFmtId="38" fontId="5" fillId="0" borderId="0" applyFont="0" applyFill="0" applyBorder="0" applyAlignment="0" applyProtection="0">
      <alignment vertical="center"/>
    </xf>
    <xf numFmtId="38" fontId="6" fillId="0" borderId="0" applyFont="0" applyFill="0" applyBorder="0" applyAlignment="0" applyProtection="0"/>
    <xf numFmtId="38" fontId="6" fillId="0" borderId="0" applyFont="0" applyFill="0" applyBorder="0" applyAlignment="0" applyProtection="0">
      <alignment vertical="center"/>
    </xf>
    <xf numFmtId="38" fontId="6"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6" fillId="0" borderId="0" applyFont="0" applyFill="0" applyBorder="0" applyAlignment="0" applyProtection="0"/>
    <xf numFmtId="0" fontId="6" fillId="0" borderId="0"/>
    <xf numFmtId="0" fontId="6" fillId="0" borderId="0"/>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5" fillId="0" borderId="0">
      <alignment vertical="center"/>
    </xf>
    <xf numFmtId="0" fontId="7" fillId="0" borderId="0" applyNumberFormat="0" applyFill="0" applyBorder="0" applyAlignment="0" applyProtection="0">
      <alignment vertical="center"/>
    </xf>
    <xf numFmtId="0" fontId="8" fillId="0" borderId="0"/>
  </cellStyleXfs>
  <cellXfs count="1278">
    <xf numFmtId="0" fontId="0" fillId="0" borderId="0" xfId="0">
      <alignment vertical="center"/>
    </xf>
    <xf numFmtId="0" fontId="11" fillId="6" borderId="0" xfId="15" applyFont="1" applyFill="1">
      <alignment vertical="center"/>
    </xf>
    <xf numFmtId="0" fontId="10" fillId="6" borderId="0" xfId="15" applyFont="1" applyFill="1">
      <alignment vertical="center"/>
    </xf>
    <xf numFmtId="0" fontId="15" fillId="6" borderId="0" xfId="15" applyFont="1" applyFill="1" applyAlignment="1">
      <alignment horizontal="center" vertical="center"/>
    </xf>
    <xf numFmtId="0" fontId="10" fillId="0" borderId="0" xfId="15" applyFont="1">
      <alignment vertical="center"/>
    </xf>
    <xf numFmtId="0" fontId="10" fillId="0" borderId="0" xfId="0" applyFont="1" applyProtection="1">
      <alignment vertical="center"/>
      <protection locked="0"/>
    </xf>
    <xf numFmtId="0" fontId="11" fillId="0" borderId="0" xfId="15" applyFont="1" applyProtection="1">
      <alignment vertical="center"/>
      <protection locked="0"/>
    </xf>
    <xf numFmtId="0" fontId="10" fillId="0" borderId="0" xfId="0" applyFont="1">
      <alignment vertical="center"/>
    </xf>
    <xf numFmtId="0" fontId="14" fillId="0" borderId="0" xfId="15" applyFont="1" applyProtection="1">
      <alignment vertical="center"/>
      <protection locked="0"/>
    </xf>
    <xf numFmtId="0" fontId="14" fillId="0" borderId="0" xfId="15" applyFont="1" applyAlignment="1" applyProtection="1">
      <alignment horizontal="center" vertical="center" wrapText="1"/>
      <protection locked="0"/>
    </xf>
    <xf numFmtId="0" fontId="10" fillId="0" borderId="3" xfId="15" applyFont="1" applyBorder="1" applyAlignment="1" applyProtection="1">
      <alignment horizontal="center" vertical="center"/>
      <protection locked="0"/>
    </xf>
    <xf numFmtId="0" fontId="10" fillId="0" borderId="2" xfId="15" applyFont="1" applyBorder="1" applyAlignment="1" applyProtection="1">
      <alignment horizontal="center" vertical="center"/>
      <protection locked="0"/>
    </xf>
    <xf numFmtId="38" fontId="17" fillId="0" borderId="2" xfId="1" applyFont="1" applyFill="1" applyBorder="1" applyAlignment="1" applyProtection="1">
      <alignment horizontal="right" vertical="center"/>
      <protection locked="0"/>
    </xf>
    <xf numFmtId="0" fontId="13" fillId="0" borderId="0" xfId="15" applyFont="1" applyAlignment="1" applyProtection="1">
      <alignment horizontal="center" vertical="center" wrapText="1"/>
      <protection locked="0"/>
    </xf>
    <xf numFmtId="0" fontId="10" fillId="0" borderId="0" xfId="15" applyFont="1" applyAlignment="1">
      <alignment horizontal="center" vertical="center"/>
    </xf>
    <xf numFmtId="38" fontId="10" fillId="2" borderId="50" xfId="1" applyFont="1" applyFill="1" applyBorder="1" applyAlignment="1" applyProtection="1">
      <alignment horizontal="right" vertical="center"/>
    </xf>
    <xf numFmtId="0" fontId="10" fillId="4" borderId="2" xfId="0" applyFont="1" applyFill="1" applyBorder="1" applyAlignment="1">
      <alignment horizontal="center" vertical="center"/>
    </xf>
    <xf numFmtId="0" fontId="10" fillId="0" borderId="2" xfId="0" applyFont="1" applyBorder="1" applyAlignment="1">
      <alignment horizontal="center" vertical="center"/>
    </xf>
    <xf numFmtId="9" fontId="10" fillId="0" borderId="2" xfId="0" applyNumberFormat="1" applyFont="1" applyBorder="1">
      <alignment vertical="center"/>
    </xf>
    <xf numFmtId="38" fontId="10" fillId="0" borderId="2" xfId="2" applyFont="1" applyBorder="1">
      <alignment vertical="center"/>
    </xf>
    <xf numFmtId="0" fontId="14" fillId="7" borderId="4" xfId="15" applyFont="1" applyFill="1" applyBorder="1" applyAlignment="1">
      <alignment horizontal="center" vertical="center"/>
    </xf>
    <xf numFmtId="0" fontId="14" fillId="7" borderId="50" xfId="15" applyFont="1" applyFill="1" applyBorder="1" applyAlignment="1">
      <alignment horizontal="center" vertical="center"/>
    </xf>
    <xf numFmtId="0" fontId="14" fillId="7" borderId="15" xfId="15" applyFont="1" applyFill="1" applyBorder="1" applyAlignment="1">
      <alignment horizontal="center" vertical="center"/>
    </xf>
    <xf numFmtId="0" fontId="14" fillId="0" borderId="48" xfId="15" applyFont="1" applyBorder="1" applyAlignment="1">
      <alignment horizontal="center" vertical="center"/>
    </xf>
    <xf numFmtId="0" fontId="11" fillId="0" borderId="22" xfId="0" applyFont="1" applyBorder="1">
      <alignment vertical="center"/>
    </xf>
    <xf numFmtId="38" fontId="14" fillId="0" borderId="60" xfId="1" applyFont="1" applyFill="1" applyBorder="1" applyProtection="1">
      <alignment vertical="center"/>
    </xf>
    <xf numFmtId="38" fontId="14" fillId="0" borderId="8" xfId="1" applyFont="1" applyFill="1" applyBorder="1" applyProtection="1">
      <alignment vertical="center"/>
    </xf>
    <xf numFmtId="0" fontId="11" fillId="0" borderId="0" xfId="0" applyFont="1" applyProtection="1">
      <alignment vertical="center"/>
      <protection locked="0"/>
    </xf>
    <xf numFmtId="0" fontId="11" fillId="0" borderId="6" xfId="0" applyFont="1" applyBorder="1">
      <alignment vertical="center"/>
    </xf>
    <xf numFmtId="38" fontId="14" fillId="0" borderId="48" xfId="1" applyFont="1" applyFill="1" applyBorder="1" applyProtection="1">
      <alignment vertical="center"/>
    </xf>
    <xf numFmtId="38" fontId="14" fillId="0" borderId="13" xfId="1" applyFont="1" applyFill="1" applyBorder="1" applyProtection="1">
      <alignment vertical="center"/>
    </xf>
    <xf numFmtId="0" fontId="11" fillId="0" borderId="5" xfId="0" applyFont="1" applyBorder="1">
      <alignment vertical="center"/>
    </xf>
    <xf numFmtId="38" fontId="14" fillId="0" borderId="65" xfId="1" applyFont="1" applyFill="1" applyBorder="1" applyProtection="1">
      <alignment vertical="center"/>
    </xf>
    <xf numFmtId="38" fontId="14" fillId="0" borderId="67" xfId="1" applyFont="1" applyFill="1" applyBorder="1" applyProtection="1">
      <alignment vertical="center"/>
    </xf>
    <xf numFmtId="38" fontId="14" fillId="7" borderId="27" xfId="2" applyFont="1" applyFill="1" applyBorder="1" applyProtection="1">
      <alignment vertical="center"/>
    </xf>
    <xf numFmtId="38" fontId="14" fillId="7" borderId="26" xfId="2" applyFont="1" applyFill="1" applyBorder="1" applyProtection="1">
      <alignment vertical="center"/>
    </xf>
    <xf numFmtId="38" fontId="14" fillId="7" borderId="46" xfId="1" applyFont="1" applyFill="1" applyBorder="1" applyProtection="1">
      <alignment vertical="center"/>
    </xf>
    <xf numFmtId="38" fontId="14" fillId="7" borderId="64" xfId="1" applyFont="1" applyFill="1" applyBorder="1" applyProtection="1">
      <alignment vertical="center"/>
    </xf>
    <xf numFmtId="38" fontId="14" fillId="7" borderId="25" xfId="1" applyFont="1" applyFill="1" applyBorder="1" applyProtection="1">
      <alignment vertical="center"/>
    </xf>
    <xf numFmtId="0" fontId="14" fillId="0" borderId="0" xfId="15" applyFont="1">
      <alignment vertical="center"/>
    </xf>
    <xf numFmtId="0" fontId="23" fillId="0" borderId="0" xfId="15" applyFont="1" applyAlignment="1">
      <alignment horizontal="left" vertical="center"/>
    </xf>
    <xf numFmtId="0" fontId="25" fillId="6" borderId="0" xfId="15" applyFont="1" applyFill="1" applyAlignment="1">
      <alignment horizontal="center" vertical="center"/>
    </xf>
    <xf numFmtId="0" fontId="24" fillId="6" borderId="0" xfId="15" applyFont="1" applyFill="1" applyAlignment="1">
      <alignment horizontal="center" vertical="center"/>
    </xf>
    <xf numFmtId="0" fontId="17" fillId="6" borderId="0" xfId="15" applyFont="1" applyFill="1">
      <alignment vertical="center"/>
    </xf>
    <xf numFmtId="0" fontId="17" fillId="6" borderId="0" xfId="15" applyFont="1" applyFill="1" applyAlignment="1"/>
    <xf numFmtId="0" fontId="10" fillId="4" borderId="13" xfId="15" applyFont="1" applyFill="1" applyBorder="1" applyAlignment="1" applyProtection="1">
      <alignment horizontal="center" vertical="center"/>
      <protection locked="0"/>
    </xf>
    <xf numFmtId="0" fontId="10" fillId="0" borderId="10" xfId="15" applyFont="1" applyBorder="1" applyAlignment="1" applyProtection="1">
      <alignment horizontal="center" vertical="center"/>
      <protection locked="0"/>
    </xf>
    <xf numFmtId="0" fontId="10" fillId="0" borderId="13" xfId="15" applyFont="1" applyBorder="1" applyAlignment="1" applyProtection="1">
      <alignment horizontal="center" vertical="center"/>
      <protection locked="0"/>
    </xf>
    <xf numFmtId="38" fontId="21" fillId="0" borderId="21" xfId="1" applyFont="1" applyBorder="1" applyAlignment="1" applyProtection="1">
      <alignment vertical="center" shrinkToFit="1"/>
    </xf>
    <xf numFmtId="0" fontId="10" fillId="0" borderId="13" xfId="15" applyFont="1" applyBorder="1" applyAlignment="1" applyProtection="1">
      <alignment vertical="center" shrinkToFit="1"/>
      <protection locked="0"/>
    </xf>
    <xf numFmtId="0" fontId="10" fillId="0" borderId="2" xfId="15" applyFont="1" applyBorder="1" applyAlignment="1" applyProtection="1">
      <alignment vertical="center" shrinkToFit="1"/>
      <protection locked="0"/>
    </xf>
    <xf numFmtId="0" fontId="14" fillId="0" borderId="65" xfId="15" applyFont="1" applyBorder="1" applyAlignment="1">
      <alignment horizontal="center" vertical="center"/>
    </xf>
    <xf numFmtId="0" fontId="14" fillId="6" borderId="0" xfId="15" applyFont="1" applyFill="1">
      <alignment vertical="center"/>
    </xf>
    <xf numFmtId="38" fontId="10" fillId="6" borderId="0" xfId="2" applyFont="1" applyFill="1" applyAlignment="1" applyProtection="1">
      <alignment vertical="center"/>
    </xf>
    <xf numFmtId="0" fontId="10" fillId="6" borderId="0" xfId="15" applyFont="1" applyFill="1" applyAlignment="1">
      <alignment horizontal="center" vertical="center"/>
    </xf>
    <xf numFmtId="38" fontId="15" fillId="6" borderId="0" xfId="2" applyFont="1" applyFill="1" applyAlignment="1" applyProtection="1">
      <alignment horizontal="center" vertical="center"/>
    </xf>
    <xf numFmtId="0" fontId="16" fillId="6" borderId="0" xfId="15" applyFont="1" applyFill="1" applyAlignment="1">
      <alignment horizontal="left" vertical="center"/>
    </xf>
    <xf numFmtId="0" fontId="9" fillId="6" borderId="0" xfId="15" applyFont="1" applyFill="1">
      <alignment vertical="center"/>
    </xf>
    <xf numFmtId="0" fontId="34" fillId="0" borderId="0" xfId="17" applyFont="1"/>
    <xf numFmtId="0" fontId="17" fillId="0" borderId="0" xfId="17" applyFont="1"/>
    <xf numFmtId="0" fontId="37" fillId="5" borderId="2" xfId="17" applyFont="1" applyFill="1" applyBorder="1" applyAlignment="1">
      <alignment horizontal="center" vertical="center" shrinkToFit="1"/>
    </xf>
    <xf numFmtId="0" fontId="37" fillId="0" borderId="0" xfId="17" applyFont="1" applyAlignment="1">
      <alignment vertical="center" shrinkToFit="1"/>
    </xf>
    <xf numFmtId="0" fontId="37" fillId="0" borderId="0" xfId="17" applyFont="1" applyAlignment="1">
      <alignment shrinkToFit="1"/>
    </xf>
    <xf numFmtId="0" fontId="40" fillId="0" borderId="0" xfId="17" applyFont="1" applyAlignment="1">
      <alignment vertical="top" wrapText="1"/>
    </xf>
    <xf numFmtId="0" fontId="40" fillId="0" borderId="0" xfId="17" applyFont="1" applyAlignment="1">
      <alignment horizontal="left"/>
    </xf>
    <xf numFmtId="0" fontId="40" fillId="0" borderId="0" xfId="17" applyFont="1"/>
    <xf numFmtId="0" fontId="36" fillId="0" borderId="53" xfId="17" applyFont="1" applyBorder="1" applyAlignment="1">
      <alignment horizontal="left" vertical="top" wrapText="1"/>
    </xf>
    <xf numFmtId="0" fontId="36" fillId="0" borderId="0" xfId="17" applyFont="1" applyAlignment="1">
      <alignment horizontal="left" vertical="top" wrapText="1"/>
    </xf>
    <xf numFmtId="0" fontId="36" fillId="0" borderId="54" xfId="17" applyFont="1" applyBorder="1" applyAlignment="1">
      <alignment horizontal="left" vertical="top" wrapText="1"/>
    </xf>
    <xf numFmtId="0" fontId="41" fillId="11" borderId="84" xfId="17" applyFont="1" applyFill="1" applyBorder="1" applyAlignment="1">
      <alignment horizontal="center" vertical="center" textRotation="255"/>
    </xf>
    <xf numFmtId="0" fontId="41" fillId="11" borderId="13" xfId="17" applyFont="1" applyFill="1" applyBorder="1" applyAlignment="1">
      <alignment horizontal="center" vertical="center" textRotation="255"/>
    </xf>
    <xf numFmtId="0" fontId="12" fillId="0" borderId="9" xfId="17" applyFont="1" applyBorder="1"/>
    <xf numFmtId="0" fontId="12" fillId="0" borderId="22" xfId="17" applyFont="1" applyBorder="1"/>
    <xf numFmtId="0" fontId="12" fillId="0" borderId="10" xfId="17" applyFont="1" applyBorder="1"/>
    <xf numFmtId="0" fontId="12" fillId="0" borderId="0" xfId="17" applyFont="1"/>
    <xf numFmtId="0" fontId="46" fillId="6" borderId="0" xfId="15" applyFont="1" applyFill="1">
      <alignment vertical="center"/>
    </xf>
    <xf numFmtId="0" fontId="47" fillId="6" borderId="0" xfId="15" applyFont="1" applyFill="1">
      <alignment vertical="center"/>
    </xf>
    <xf numFmtId="0" fontId="47" fillId="0" borderId="0" xfId="15" applyFont="1">
      <alignment vertical="center"/>
    </xf>
    <xf numFmtId="0" fontId="47" fillId="6" borderId="0" xfId="15" applyFont="1" applyFill="1" applyAlignment="1">
      <alignment horizontal="center" vertical="center"/>
    </xf>
    <xf numFmtId="38" fontId="45" fillId="0" borderId="0" xfId="2" applyFont="1" applyFill="1" applyBorder="1" applyAlignment="1" applyProtection="1">
      <alignment vertical="center"/>
    </xf>
    <xf numFmtId="0" fontId="45" fillId="6" borderId="0" xfId="15" applyFont="1" applyFill="1">
      <alignment vertical="center"/>
    </xf>
    <xf numFmtId="0" fontId="48" fillId="0" borderId="0" xfId="15" applyFont="1" applyAlignment="1">
      <alignment horizontal="center" vertical="center" wrapText="1"/>
    </xf>
    <xf numFmtId="38" fontId="49" fillId="0" borderId="0" xfId="2" applyFont="1" applyFill="1" applyBorder="1" applyAlignment="1" applyProtection="1">
      <alignment horizontal="right" vertical="center" wrapText="1"/>
    </xf>
    <xf numFmtId="38" fontId="49" fillId="6" borderId="0" xfId="2" applyFont="1" applyFill="1" applyBorder="1" applyAlignment="1" applyProtection="1">
      <alignment vertical="center" wrapText="1"/>
    </xf>
    <xf numFmtId="38" fontId="47" fillId="6" borderId="0" xfId="2" applyFont="1" applyFill="1" applyAlignment="1" applyProtection="1">
      <alignment vertical="center"/>
    </xf>
    <xf numFmtId="0" fontId="45" fillId="6" borderId="0" xfId="15" applyFont="1" applyFill="1" applyAlignment="1">
      <alignment horizontal="left" vertical="center"/>
    </xf>
    <xf numFmtId="0" fontId="48" fillId="6" borderId="0" xfId="15" applyFont="1" applyFill="1">
      <alignment vertical="center"/>
    </xf>
    <xf numFmtId="38" fontId="45" fillId="6" borderId="0" xfId="2" applyFont="1" applyFill="1" applyAlignment="1" applyProtection="1">
      <alignment vertical="center" wrapText="1"/>
    </xf>
    <xf numFmtId="0" fontId="45" fillId="0" borderId="0" xfId="15" applyFont="1">
      <alignment vertical="center"/>
    </xf>
    <xf numFmtId="0" fontId="47" fillId="0" borderId="0" xfId="15" applyFont="1" applyAlignment="1">
      <alignment vertical="center" shrinkToFit="1"/>
    </xf>
    <xf numFmtId="38" fontId="45" fillId="6" borderId="20" xfId="2" applyFont="1" applyFill="1" applyBorder="1" applyAlignment="1" applyProtection="1">
      <alignment vertical="center"/>
    </xf>
    <xf numFmtId="0" fontId="45" fillId="4" borderId="20" xfId="15" applyFont="1" applyFill="1" applyBorder="1" applyAlignment="1">
      <alignment vertical="center" wrapText="1"/>
    </xf>
    <xf numFmtId="0" fontId="45" fillId="4" borderId="0" xfId="15" applyFont="1" applyFill="1" applyAlignment="1">
      <alignment vertical="center" wrapText="1"/>
    </xf>
    <xf numFmtId="0" fontId="45" fillId="4" borderId="54" xfId="15" applyFont="1" applyFill="1" applyBorder="1" applyAlignment="1">
      <alignment vertical="center" wrapText="1"/>
    </xf>
    <xf numFmtId="0" fontId="45" fillId="0" borderId="0" xfId="15" applyFont="1" applyAlignment="1">
      <alignment horizontal="center" vertical="center" shrinkToFit="1"/>
    </xf>
    <xf numFmtId="0" fontId="45" fillId="4" borderId="27" xfId="15" applyFont="1" applyFill="1" applyBorder="1" applyAlignment="1">
      <alignment vertical="center" wrapText="1"/>
    </xf>
    <xf numFmtId="0" fontId="45" fillId="4" borderId="86" xfId="15" applyFont="1" applyFill="1" applyBorder="1" applyAlignment="1">
      <alignment vertical="center" wrapText="1"/>
    </xf>
    <xf numFmtId="0" fontId="45" fillId="4" borderId="26" xfId="15" applyFont="1" applyFill="1" applyBorder="1" applyAlignment="1">
      <alignment vertical="center" wrapText="1"/>
    </xf>
    <xf numFmtId="38" fontId="45" fillId="8" borderId="82" xfId="1" applyFont="1" applyFill="1" applyBorder="1" applyAlignment="1" applyProtection="1">
      <alignment horizontal="right" vertical="center" shrinkToFit="1"/>
      <protection locked="0"/>
    </xf>
    <xf numFmtId="38" fontId="45" fillId="0" borderId="0" xfId="2" applyFont="1" applyFill="1" applyBorder="1" applyAlignment="1" applyProtection="1">
      <alignment vertical="center" wrapText="1"/>
    </xf>
    <xf numFmtId="38" fontId="45" fillId="6" borderId="0" xfId="15" applyNumberFormat="1" applyFont="1" applyFill="1">
      <alignment vertical="center"/>
    </xf>
    <xf numFmtId="38" fontId="45" fillId="0" borderId="21" xfId="2" applyFont="1" applyFill="1" applyBorder="1" applyAlignment="1" applyProtection="1">
      <alignment vertical="center" wrapText="1"/>
    </xf>
    <xf numFmtId="0" fontId="10" fillId="10" borderId="6" xfId="15" applyFont="1" applyFill="1" applyBorder="1" applyAlignment="1">
      <alignment horizontal="center" vertical="center"/>
    </xf>
    <xf numFmtId="0" fontId="10" fillId="14" borderId="6" xfId="15" applyFont="1" applyFill="1" applyBorder="1" applyAlignment="1">
      <alignment horizontal="center" vertical="center"/>
    </xf>
    <xf numFmtId="0" fontId="15" fillId="6" borderId="0" xfId="15" applyFont="1" applyFill="1">
      <alignment vertical="center"/>
    </xf>
    <xf numFmtId="0" fontId="52" fillId="6" borderId="0" xfId="15" applyFont="1" applyFill="1">
      <alignment vertical="center"/>
    </xf>
    <xf numFmtId="38" fontId="52" fillId="6" borderId="0" xfId="2" applyFont="1" applyFill="1" applyAlignment="1" applyProtection="1">
      <alignment horizontal="center" vertical="center"/>
    </xf>
    <xf numFmtId="0" fontId="10" fillId="12" borderId="6" xfId="15" applyFont="1" applyFill="1" applyBorder="1" applyAlignment="1">
      <alignment horizontal="center" vertical="center"/>
    </xf>
    <xf numFmtId="0" fontId="10" fillId="19" borderId="6" xfId="15" applyFont="1" applyFill="1" applyBorder="1" applyAlignment="1">
      <alignment horizontal="center" vertical="center"/>
    </xf>
    <xf numFmtId="0" fontId="10" fillId="13" borderId="6" xfId="15" applyFont="1" applyFill="1" applyBorder="1" applyAlignment="1">
      <alignment horizontal="center" vertical="center"/>
    </xf>
    <xf numFmtId="0" fontId="10" fillId="20" borderId="6" xfId="15" applyFont="1" applyFill="1" applyBorder="1" applyAlignment="1">
      <alignment horizontal="center" vertical="center"/>
    </xf>
    <xf numFmtId="0" fontId="10" fillId="16" borderId="6" xfId="15" applyFont="1" applyFill="1" applyBorder="1" applyAlignment="1">
      <alignment horizontal="center" vertical="center"/>
    </xf>
    <xf numFmtId="38" fontId="45" fillId="8" borderId="10" xfId="1" applyFont="1" applyFill="1" applyBorder="1" applyAlignment="1" applyProtection="1">
      <alignment horizontal="right" vertical="center" shrinkToFit="1"/>
      <protection locked="0"/>
    </xf>
    <xf numFmtId="38" fontId="45" fillId="8" borderId="3" xfId="1" applyFont="1" applyFill="1" applyBorder="1" applyAlignment="1" applyProtection="1">
      <alignment horizontal="right" vertical="center" shrinkToFit="1"/>
      <protection locked="0"/>
    </xf>
    <xf numFmtId="38" fontId="45" fillId="0" borderId="0" xfId="1" applyFont="1" applyFill="1" applyBorder="1" applyAlignment="1" applyProtection="1">
      <alignment vertical="center" shrinkToFit="1"/>
    </xf>
    <xf numFmtId="38" fontId="55" fillId="0" borderId="0" xfId="1" applyFont="1" applyFill="1" applyBorder="1" applyAlignment="1" applyProtection="1">
      <alignment vertical="center" shrinkToFit="1"/>
    </xf>
    <xf numFmtId="0" fontId="33" fillId="0" borderId="0" xfId="15" applyFont="1">
      <alignment vertical="center"/>
    </xf>
    <xf numFmtId="0" fontId="18" fillId="0" borderId="0" xfId="15" applyFont="1" applyAlignment="1"/>
    <xf numFmtId="0" fontId="10" fillId="0" borderId="0" xfId="15" applyFont="1" applyAlignment="1">
      <alignment horizontal="left"/>
    </xf>
    <xf numFmtId="38" fontId="11" fillId="0" borderId="0" xfId="1" applyFont="1" applyBorder="1" applyProtection="1">
      <alignment vertical="center"/>
    </xf>
    <xf numFmtId="38" fontId="10" fillId="0" borderId="0" xfId="1" applyFont="1" applyFill="1" applyAlignment="1" applyProtection="1">
      <alignment horizontal="right"/>
    </xf>
    <xf numFmtId="38" fontId="10" fillId="0" borderId="0" xfId="1" applyFont="1" applyFill="1" applyAlignment="1" applyProtection="1">
      <alignment horizontal="right" vertical="top"/>
    </xf>
    <xf numFmtId="0" fontId="57" fillId="0" borderId="0" xfId="15" applyFont="1">
      <alignment vertical="center"/>
    </xf>
    <xf numFmtId="0" fontId="20" fillId="5" borderId="4" xfId="15" applyFont="1" applyFill="1" applyBorder="1" applyAlignment="1">
      <alignment horizontal="center" vertical="center"/>
    </xf>
    <xf numFmtId="0" fontId="20" fillId="5" borderId="50" xfId="15" applyFont="1" applyFill="1" applyBorder="1" applyAlignment="1">
      <alignment horizontal="center" vertical="center" shrinkToFit="1"/>
    </xf>
    <xf numFmtId="0" fontId="20" fillId="5" borderId="50" xfId="15" applyFont="1" applyFill="1" applyBorder="1" applyAlignment="1">
      <alignment horizontal="center" vertical="center"/>
    </xf>
    <xf numFmtId="38" fontId="20" fillId="5" borderId="50" xfId="1" applyFont="1" applyFill="1" applyBorder="1" applyAlignment="1" applyProtection="1">
      <alignment horizontal="center" vertical="center"/>
    </xf>
    <xf numFmtId="38" fontId="20" fillId="5" borderId="51" xfId="1" applyFont="1" applyFill="1" applyBorder="1" applyAlignment="1" applyProtection="1">
      <alignment horizontal="center" vertical="center"/>
    </xf>
    <xf numFmtId="0" fontId="30" fillId="3" borderId="45" xfId="15" applyFont="1" applyFill="1" applyBorder="1" applyAlignment="1">
      <alignment horizontal="center" vertical="center"/>
    </xf>
    <xf numFmtId="0" fontId="30" fillId="3" borderId="15" xfId="15" applyFont="1" applyFill="1" applyBorder="1" applyAlignment="1">
      <alignment horizontal="center" vertical="center"/>
    </xf>
    <xf numFmtId="0" fontId="58" fillId="0" borderId="0" xfId="15" applyFont="1">
      <alignment vertical="center"/>
    </xf>
    <xf numFmtId="0" fontId="57" fillId="0" borderId="0" xfId="0" applyFont="1">
      <alignment vertical="center"/>
    </xf>
    <xf numFmtId="0" fontId="53" fillId="0" borderId="0" xfId="15" applyFont="1" applyAlignment="1">
      <alignment horizontal="center" vertical="center" wrapText="1"/>
    </xf>
    <xf numFmtId="0" fontId="10" fillId="0" borderId="0" xfId="0" applyFont="1" applyAlignment="1">
      <alignment horizontal="right" vertical="center"/>
    </xf>
    <xf numFmtId="38" fontId="10" fillId="0" borderId="13" xfId="1" applyFont="1" applyFill="1" applyBorder="1" applyAlignment="1" applyProtection="1">
      <alignment horizontal="right" vertical="center"/>
    </xf>
    <xf numFmtId="38" fontId="19" fillId="3" borderId="10" xfId="2" applyFont="1" applyFill="1" applyBorder="1" applyAlignment="1" applyProtection="1">
      <alignment vertical="center" shrinkToFit="1"/>
    </xf>
    <xf numFmtId="38" fontId="19" fillId="3" borderId="49" xfId="2" applyFont="1" applyFill="1" applyBorder="1" applyAlignment="1" applyProtection="1">
      <alignment vertical="center"/>
    </xf>
    <xf numFmtId="0" fontId="57" fillId="0" borderId="2" xfId="0" applyFont="1" applyBorder="1">
      <alignment vertical="center"/>
    </xf>
    <xf numFmtId="38" fontId="10" fillId="0" borderId="2" xfId="1" applyFont="1" applyFill="1" applyBorder="1" applyAlignment="1" applyProtection="1">
      <alignment horizontal="right" vertical="center"/>
    </xf>
    <xf numFmtId="38" fontId="19" fillId="3" borderId="3" xfId="2" applyFont="1" applyFill="1" applyBorder="1" applyAlignment="1" applyProtection="1">
      <alignment vertical="center" shrinkToFit="1"/>
    </xf>
    <xf numFmtId="38" fontId="19" fillId="3" borderId="1" xfId="2" applyFont="1" applyFill="1" applyBorder="1" applyAlignment="1" applyProtection="1">
      <alignment vertical="center"/>
    </xf>
    <xf numFmtId="0" fontId="59" fillId="0" borderId="0" xfId="15" applyFont="1" applyAlignment="1">
      <alignment horizontal="center" vertical="center" wrapText="1"/>
    </xf>
    <xf numFmtId="0" fontId="19" fillId="3" borderId="3" xfId="15" applyFont="1" applyFill="1" applyBorder="1" applyAlignment="1">
      <alignment vertical="center" shrinkToFit="1"/>
    </xf>
    <xf numFmtId="0" fontId="10" fillId="0" borderId="0" xfId="15" applyFont="1" applyAlignment="1">
      <alignment horizontal="left" vertical="center"/>
    </xf>
    <xf numFmtId="38" fontId="10" fillId="0" borderId="11" xfId="15" applyNumberFormat="1" applyFont="1" applyBorder="1" applyAlignment="1">
      <alignment horizontal="right" vertical="center" shrinkToFit="1"/>
    </xf>
    <xf numFmtId="38" fontId="10" fillId="0" borderId="0" xfId="15" applyNumberFormat="1" applyFont="1" applyAlignment="1">
      <alignment horizontal="center" vertical="center" shrinkToFit="1"/>
    </xf>
    <xf numFmtId="38" fontId="10" fillId="2" borderId="45" xfId="15" applyNumberFormat="1" applyFont="1" applyFill="1" applyBorder="1" applyAlignment="1">
      <alignment horizontal="center" vertical="center" shrinkToFit="1"/>
    </xf>
    <xf numFmtId="38" fontId="10" fillId="2" borderId="43" xfId="15" applyNumberFormat="1" applyFont="1" applyFill="1" applyBorder="1">
      <alignment vertical="center"/>
    </xf>
    <xf numFmtId="0" fontId="11" fillId="0" borderId="0" xfId="15" applyFont="1">
      <alignment vertical="center"/>
    </xf>
    <xf numFmtId="38" fontId="10" fillId="2" borderId="46" xfId="15" applyNumberFormat="1" applyFont="1" applyFill="1" applyBorder="1" applyAlignment="1">
      <alignment horizontal="center" vertical="center" shrinkToFit="1"/>
    </xf>
    <xf numFmtId="38" fontId="10" fillId="2" borderId="15" xfId="15" applyNumberFormat="1" applyFont="1" applyFill="1" applyBorder="1">
      <alignment vertical="center"/>
    </xf>
    <xf numFmtId="0" fontId="11" fillId="0" borderId="0" xfId="15" applyFont="1" applyAlignment="1">
      <alignment horizontal="center" vertical="center"/>
    </xf>
    <xf numFmtId="38" fontId="11" fillId="0" borderId="0" xfId="1" applyFont="1" applyProtection="1">
      <alignment vertical="center"/>
    </xf>
    <xf numFmtId="38" fontId="14" fillId="0" borderId="0" xfId="1" applyFont="1" applyProtection="1">
      <alignment vertical="center"/>
    </xf>
    <xf numFmtId="38" fontId="10" fillId="0" borderId="0" xfId="1" applyFont="1" applyProtection="1">
      <alignment vertical="center"/>
    </xf>
    <xf numFmtId="38" fontId="45" fillId="0" borderId="53" xfId="2" applyFont="1" applyFill="1" applyBorder="1" applyAlignment="1" applyProtection="1">
      <alignment horizontal="right" vertical="center" wrapText="1"/>
    </xf>
    <xf numFmtId="38" fontId="45" fillId="0" borderId="92" xfId="2" applyFont="1" applyFill="1" applyBorder="1" applyAlignment="1" applyProtection="1">
      <alignment horizontal="right" vertical="center" wrapText="1"/>
    </xf>
    <xf numFmtId="0" fontId="60" fillId="0" borderId="0" xfId="15" applyFont="1">
      <alignment vertical="center"/>
    </xf>
    <xf numFmtId="38" fontId="10" fillId="2" borderId="93" xfId="1" applyFont="1" applyFill="1" applyBorder="1" applyAlignment="1" applyProtection="1">
      <alignment horizontal="right" vertical="center"/>
    </xf>
    <xf numFmtId="0" fontId="61" fillId="6" borderId="0" xfId="15" applyFont="1" applyFill="1">
      <alignment vertical="center"/>
    </xf>
    <xf numFmtId="0" fontId="62" fillId="6" borderId="0" xfId="15" applyFont="1" applyFill="1">
      <alignment vertical="center"/>
    </xf>
    <xf numFmtId="0" fontId="10" fillId="0" borderId="11" xfId="15" applyFont="1" applyBorder="1" applyAlignment="1">
      <alignment horizontal="center" vertical="center"/>
    </xf>
    <xf numFmtId="0" fontId="63" fillId="6" borderId="0" xfId="15" applyFont="1" applyFill="1">
      <alignment vertical="center"/>
    </xf>
    <xf numFmtId="38" fontId="58" fillId="4" borderId="49" xfId="1" applyFont="1" applyFill="1" applyBorder="1" applyProtection="1">
      <alignment vertical="center"/>
    </xf>
    <xf numFmtId="38" fontId="58" fillId="4" borderId="1" xfId="1" applyFont="1" applyFill="1" applyBorder="1" applyProtection="1">
      <alignment vertical="center"/>
    </xf>
    <xf numFmtId="38" fontId="58" fillId="4" borderId="73" xfId="15" applyNumberFormat="1" applyFont="1" applyFill="1" applyBorder="1">
      <alignment vertical="center"/>
    </xf>
    <xf numFmtId="38" fontId="64" fillId="2" borderId="4" xfId="15" applyNumberFormat="1" applyFont="1" applyFill="1" applyBorder="1" applyAlignment="1">
      <alignment horizontal="right" vertical="center" shrinkToFit="1"/>
    </xf>
    <xf numFmtId="38" fontId="64" fillId="2" borderId="15" xfId="1" applyFont="1" applyFill="1" applyBorder="1" applyAlignment="1" applyProtection="1">
      <alignment horizontal="right" vertical="center"/>
    </xf>
    <xf numFmtId="0" fontId="58" fillId="4" borderId="47" xfId="15" applyFont="1" applyFill="1" applyBorder="1" applyAlignment="1">
      <alignment horizontal="center" vertical="center"/>
    </xf>
    <xf numFmtId="0" fontId="58" fillId="0" borderId="43" xfId="15" applyFont="1" applyBorder="1" applyAlignment="1">
      <alignment horizontal="center" vertical="center"/>
    </xf>
    <xf numFmtId="38" fontId="65" fillId="14" borderId="16" xfId="2" applyFont="1" applyFill="1" applyBorder="1" applyProtection="1">
      <alignment vertical="center"/>
    </xf>
    <xf numFmtId="38" fontId="5" fillId="0" borderId="49" xfId="1" applyFont="1" applyFill="1" applyBorder="1" applyProtection="1">
      <alignment vertical="center"/>
    </xf>
    <xf numFmtId="38" fontId="5" fillId="4" borderId="49" xfId="1" applyFont="1" applyFill="1" applyBorder="1" applyProtection="1">
      <alignment vertical="center"/>
    </xf>
    <xf numFmtId="38" fontId="5" fillId="0" borderId="1" xfId="1" applyFont="1" applyFill="1" applyBorder="1" applyProtection="1">
      <alignment vertical="center"/>
    </xf>
    <xf numFmtId="38" fontId="66" fillId="14" borderId="73" xfId="15" applyNumberFormat="1" applyFont="1" applyFill="1" applyBorder="1">
      <alignment vertical="center"/>
    </xf>
    <xf numFmtId="0" fontId="5" fillId="0" borderId="48" xfId="15" applyBorder="1" applyAlignment="1">
      <alignment horizontal="center" vertical="center"/>
    </xf>
    <xf numFmtId="38" fontId="66" fillId="14" borderId="17" xfId="2" applyFont="1" applyFill="1" applyBorder="1" applyProtection="1">
      <alignment vertical="center"/>
    </xf>
    <xf numFmtId="38" fontId="47" fillId="0" borderId="0" xfId="15" applyNumberFormat="1" applyFont="1" applyAlignment="1">
      <alignment horizontal="center" vertical="center"/>
    </xf>
    <xf numFmtId="0" fontId="47" fillId="0" borderId="0" xfId="15" applyFont="1" applyAlignment="1">
      <alignment horizontal="center" vertical="center"/>
    </xf>
    <xf numFmtId="0" fontId="47" fillId="6" borderId="0" xfId="15" applyFont="1" applyFill="1" applyAlignment="1">
      <alignment horizontal="right" vertical="center"/>
    </xf>
    <xf numFmtId="0" fontId="45" fillId="14" borderId="0" xfId="15" applyFont="1" applyFill="1" applyAlignment="1">
      <alignment horizontal="right" vertical="center" shrinkToFit="1"/>
    </xf>
    <xf numFmtId="38" fontId="14" fillId="22" borderId="7" xfId="1" applyFont="1" applyFill="1" applyBorder="1" applyProtection="1">
      <alignment vertical="center"/>
    </xf>
    <xf numFmtId="38" fontId="14" fillId="22" borderId="49" xfId="1" applyFont="1" applyFill="1" applyBorder="1" applyProtection="1">
      <alignment vertical="center"/>
    </xf>
    <xf numFmtId="38" fontId="14" fillId="22" borderId="66" xfId="1" applyFont="1" applyFill="1" applyBorder="1" applyProtection="1">
      <alignment vertical="center"/>
    </xf>
    <xf numFmtId="0" fontId="47" fillId="6" borderId="0" xfId="15" applyFont="1" applyFill="1" applyAlignment="1">
      <alignment vertical="center" shrinkToFit="1"/>
    </xf>
    <xf numFmtId="38" fontId="50" fillId="0" borderId="0" xfId="1" applyFont="1" applyFill="1" applyBorder="1" applyAlignment="1" applyProtection="1">
      <alignment vertical="center"/>
    </xf>
    <xf numFmtId="0" fontId="17" fillId="0" borderId="0" xfId="15" applyFont="1" applyAlignment="1">
      <alignment horizontal="center" vertical="center"/>
    </xf>
    <xf numFmtId="0" fontId="48" fillId="6" borderId="0" xfId="15" applyFont="1" applyFill="1" applyAlignment="1">
      <alignment horizontal="center" vertical="center"/>
    </xf>
    <xf numFmtId="38" fontId="48" fillId="6" borderId="0" xfId="2" applyFont="1" applyFill="1" applyAlignment="1" applyProtection="1">
      <alignment horizontal="center" vertical="center"/>
    </xf>
    <xf numFmtId="56" fontId="47" fillId="0" borderId="62" xfId="15" applyNumberFormat="1" applyFont="1" applyBorder="1" applyAlignment="1">
      <alignment vertical="center" shrinkToFit="1"/>
    </xf>
    <xf numFmtId="0" fontId="45" fillId="6" borderId="0" xfId="15" applyFont="1" applyFill="1" applyAlignment="1">
      <alignment vertical="center" wrapText="1"/>
    </xf>
    <xf numFmtId="38" fontId="45" fillId="6" borderId="0" xfId="2" applyFont="1" applyFill="1" applyBorder="1" applyAlignment="1" applyProtection="1">
      <alignment vertical="center" wrapText="1"/>
    </xf>
    <xf numFmtId="38" fontId="46" fillId="6" borderId="0" xfId="2" applyFont="1" applyFill="1" applyAlignment="1" applyProtection="1">
      <alignment vertical="center"/>
    </xf>
    <xf numFmtId="38" fontId="45" fillId="8" borderId="13" xfId="1" applyFont="1" applyFill="1" applyBorder="1" applyAlignment="1" applyProtection="1">
      <alignment horizontal="right" vertical="center" shrinkToFit="1"/>
      <protection locked="0"/>
    </xf>
    <xf numFmtId="38" fontId="45" fillId="8" borderId="22" xfId="1" applyFont="1" applyFill="1" applyBorder="1" applyAlignment="1" applyProtection="1">
      <alignment horizontal="right" vertical="center" shrinkToFit="1"/>
      <protection locked="0"/>
    </xf>
    <xf numFmtId="38" fontId="45" fillId="8" borderId="103" xfId="1" applyFont="1" applyFill="1" applyBorder="1" applyAlignment="1" applyProtection="1">
      <alignment horizontal="right" vertical="center" shrinkToFit="1"/>
      <protection locked="0"/>
    </xf>
    <xf numFmtId="38" fontId="45" fillId="8" borderId="102" xfId="1" applyFont="1" applyFill="1" applyBorder="1" applyAlignment="1" applyProtection="1">
      <alignment horizontal="right" vertical="center" shrinkToFit="1"/>
      <protection locked="0"/>
    </xf>
    <xf numFmtId="38" fontId="45" fillId="8" borderId="49" xfId="1" applyFont="1" applyFill="1" applyBorder="1" applyAlignment="1" applyProtection="1">
      <alignment horizontal="right" vertical="center" shrinkToFit="1"/>
      <protection locked="0"/>
    </xf>
    <xf numFmtId="38" fontId="45" fillId="8" borderId="2" xfId="1" applyFont="1" applyFill="1" applyBorder="1" applyAlignment="1" applyProtection="1">
      <alignment horizontal="right" vertical="center" shrinkToFit="1"/>
      <protection locked="0"/>
    </xf>
    <xf numFmtId="38" fontId="45" fillId="8" borderId="6" xfId="1" applyFont="1" applyFill="1" applyBorder="1" applyAlignment="1" applyProtection="1">
      <alignment horizontal="right" vertical="center" shrinkToFit="1"/>
      <protection locked="0"/>
    </xf>
    <xf numFmtId="38" fontId="45" fillId="8" borderId="1" xfId="1" applyFont="1" applyFill="1" applyBorder="1" applyAlignment="1" applyProtection="1">
      <alignment horizontal="right" vertical="center" shrinkToFit="1"/>
      <protection locked="0"/>
    </xf>
    <xf numFmtId="38" fontId="45" fillId="8" borderId="72" xfId="1" applyFont="1" applyFill="1" applyBorder="1" applyAlignment="1" applyProtection="1">
      <alignment horizontal="right" vertical="center" shrinkToFit="1"/>
      <protection locked="0"/>
    </xf>
    <xf numFmtId="38" fontId="45" fillId="8" borderId="73" xfId="1" applyFont="1" applyFill="1" applyBorder="1" applyAlignment="1" applyProtection="1">
      <alignment horizontal="right" vertical="center" shrinkToFit="1"/>
      <protection locked="0"/>
    </xf>
    <xf numFmtId="0" fontId="47" fillId="0" borderId="0" xfId="0" applyFont="1">
      <alignment vertical="center"/>
    </xf>
    <xf numFmtId="38" fontId="47" fillId="0" borderId="0" xfId="15" applyNumberFormat="1" applyFont="1">
      <alignment vertical="center"/>
    </xf>
    <xf numFmtId="38" fontId="45" fillId="0" borderId="13" xfId="1" applyFont="1" applyBorder="1" applyAlignment="1">
      <alignment horizontal="right" vertical="center" shrinkToFit="1"/>
    </xf>
    <xf numFmtId="38" fontId="45" fillId="0" borderId="2" xfId="1" applyFont="1" applyBorder="1" applyAlignment="1">
      <alignment horizontal="right" vertical="center" shrinkToFit="1"/>
    </xf>
    <xf numFmtId="0" fontId="45" fillId="6" borderId="0" xfId="15" applyFont="1" applyFill="1" applyAlignment="1">
      <alignment horizontal="center" vertical="center"/>
    </xf>
    <xf numFmtId="38" fontId="45" fillId="0" borderId="0" xfId="1" applyFont="1" applyBorder="1" applyAlignment="1">
      <alignment horizontal="center" vertical="center"/>
    </xf>
    <xf numFmtId="38" fontId="45" fillId="0" borderId="0" xfId="1" applyFont="1" applyAlignment="1">
      <alignment horizontal="center" vertical="center"/>
    </xf>
    <xf numFmtId="0" fontId="49" fillId="6" borderId="0" xfId="15" applyFont="1" applyFill="1">
      <alignment vertical="center"/>
    </xf>
    <xf numFmtId="0" fontId="49" fillId="6" borderId="0" xfId="15" applyFont="1" applyFill="1" applyAlignment="1">
      <alignment vertical="center" shrinkToFit="1"/>
    </xf>
    <xf numFmtId="38" fontId="45" fillId="14" borderId="0" xfId="1" applyFont="1" applyFill="1" applyAlignment="1">
      <alignment horizontal="right" vertical="center" shrinkToFit="1"/>
    </xf>
    <xf numFmtId="38" fontId="45" fillId="8" borderId="67" xfId="1" applyFont="1" applyFill="1" applyBorder="1" applyAlignment="1" applyProtection="1">
      <alignment horizontal="right" vertical="center" shrinkToFit="1"/>
      <protection locked="0"/>
    </xf>
    <xf numFmtId="38" fontId="45" fillId="8" borderId="107" xfId="1" applyFont="1" applyFill="1" applyBorder="1" applyAlignment="1" applyProtection="1">
      <alignment horizontal="right" vertical="center" shrinkToFit="1"/>
      <protection locked="0"/>
    </xf>
    <xf numFmtId="38" fontId="45" fillId="8" borderId="104" xfId="1" applyFont="1" applyFill="1" applyBorder="1" applyAlignment="1" applyProtection="1">
      <alignment horizontal="right" vertical="center" shrinkToFit="1"/>
      <protection locked="0"/>
    </xf>
    <xf numFmtId="38" fontId="45" fillId="8" borderId="108" xfId="1" applyFont="1" applyFill="1" applyBorder="1" applyAlignment="1" applyProtection="1">
      <alignment horizontal="right" vertical="center" shrinkToFit="1"/>
      <protection locked="0"/>
    </xf>
    <xf numFmtId="38" fontId="45" fillId="14" borderId="0" xfId="1" applyFont="1" applyFill="1" applyBorder="1" applyAlignment="1" applyProtection="1">
      <alignment horizontal="right" vertical="center" shrinkToFit="1"/>
    </xf>
    <xf numFmtId="38" fontId="55" fillId="14" borderId="0" xfId="1" applyFont="1" applyFill="1" applyBorder="1" applyAlignment="1" applyProtection="1">
      <alignment horizontal="right" vertical="center" shrinkToFit="1"/>
    </xf>
    <xf numFmtId="38" fontId="45" fillId="8" borderId="99" xfId="1" applyFont="1" applyFill="1" applyBorder="1" applyAlignment="1" applyProtection="1">
      <alignment horizontal="right" vertical="center" shrinkToFit="1"/>
      <protection locked="0"/>
    </xf>
    <xf numFmtId="38" fontId="45" fillId="8" borderId="66" xfId="1" applyFont="1" applyFill="1" applyBorder="1" applyAlignment="1" applyProtection="1">
      <alignment horizontal="right" vertical="center" shrinkToFit="1"/>
      <protection locked="0"/>
    </xf>
    <xf numFmtId="38" fontId="56" fillId="6" borderId="48" xfId="1" applyFont="1" applyFill="1" applyBorder="1" applyAlignment="1" applyProtection="1">
      <alignment horizontal="right" vertical="center" shrinkToFit="1"/>
    </xf>
    <xf numFmtId="38" fontId="45" fillId="8" borderId="48" xfId="1" applyFont="1" applyFill="1" applyBorder="1" applyAlignment="1" applyProtection="1">
      <alignment horizontal="right" vertical="center" shrinkToFit="1"/>
      <protection locked="0"/>
    </xf>
    <xf numFmtId="38" fontId="56" fillId="6" borderId="61" xfId="1" applyFont="1" applyFill="1" applyBorder="1" applyAlignment="1" applyProtection="1">
      <alignment horizontal="right" vertical="center" shrinkToFit="1"/>
    </xf>
    <xf numFmtId="38" fontId="56" fillId="6" borderId="87" xfId="1" applyFont="1" applyFill="1" applyBorder="1" applyAlignment="1" applyProtection="1">
      <alignment horizontal="right" vertical="center" shrinkToFit="1"/>
    </xf>
    <xf numFmtId="38" fontId="56" fillId="0" borderId="48" xfId="1" applyFont="1" applyFill="1" applyBorder="1" applyAlignment="1" applyProtection="1">
      <alignment horizontal="right" vertical="center" shrinkToFit="1"/>
    </xf>
    <xf numFmtId="38" fontId="45" fillId="8" borderId="95" xfId="1" applyFont="1" applyFill="1" applyBorder="1" applyAlignment="1" applyProtection="1">
      <alignment horizontal="right" vertical="center" shrinkToFit="1"/>
      <protection locked="0"/>
    </xf>
    <xf numFmtId="38" fontId="56" fillId="0" borderId="61" xfId="1" applyFont="1" applyFill="1" applyBorder="1" applyAlignment="1" applyProtection="1">
      <alignment horizontal="right" vertical="center" shrinkToFit="1"/>
    </xf>
    <xf numFmtId="38" fontId="45" fillId="8" borderId="58" xfId="1" applyFont="1" applyFill="1" applyBorder="1" applyAlignment="1" applyProtection="1">
      <alignment horizontal="right" vertical="center" shrinkToFit="1"/>
      <protection locked="0"/>
    </xf>
    <xf numFmtId="38" fontId="56" fillId="0" borderId="87" xfId="1" applyFont="1" applyFill="1" applyBorder="1" applyAlignment="1" applyProtection="1">
      <alignment horizontal="right" vertical="center" shrinkToFit="1"/>
    </xf>
    <xf numFmtId="38" fontId="45" fillId="8" borderId="59" xfId="1" applyFont="1" applyFill="1" applyBorder="1" applyAlignment="1" applyProtection="1">
      <alignment horizontal="right" vertical="center" shrinkToFit="1"/>
      <protection locked="0"/>
    </xf>
    <xf numFmtId="38" fontId="45" fillId="8" borderId="100" xfId="1" applyFont="1" applyFill="1" applyBorder="1" applyAlignment="1" applyProtection="1">
      <alignment horizontal="right" vertical="center" shrinkToFit="1"/>
      <protection locked="0"/>
    </xf>
    <xf numFmtId="38" fontId="56" fillId="6" borderId="94" xfId="1" applyFont="1" applyFill="1" applyBorder="1" applyAlignment="1" applyProtection="1">
      <alignment horizontal="right" vertical="center" shrinkToFit="1"/>
    </xf>
    <xf numFmtId="38" fontId="56" fillId="6" borderId="57" xfId="1" applyFont="1" applyFill="1" applyBorder="1" applyAlignment="1" applyProtection="1">
      <alignment horizontal="right" vertical="center" shrinkToFit="1"/>
    </xf>
    <xf numFmtId="38" fontId="56" fillId="6" borderId="17" xfId="1" applyFont="1" applyFill="1" applyBorder="1" applyAlignment="1" applyProtection="1">
      <alignment horizontal="right" vertical="center" shrinkToFit="1"/>
    </xf>
    <xf numFmtId="0" fontId="47" fillId="9" borderId="75" xfId="15" applyFont="1" applyFill="1" applyBorder="1">
      <alignment vertical="center"/>
    </xf>
    <xf numFmtId="0" fontId="47" fillId="9" borderId="76" xfId="15" applyFont="1" applyFill="1" applyBorder="1">
      <alignment vertical="center"/>
    </xf>
    <xf numFmtId="0" fontId="51" fillId="9" borderId="75" xfId="15" applyFont="1" applyFill="1" applyBorder="1">
      <alignment vertical="center"/>
    </xf>
    <xf numFmtId="0" fontId="68" fillId="6" borderId="0" xfId="15" applyFont="1" applyFill="1">
      <alignment vertical="center"/>
    </xf>
    <xf numFmtId="49" fontId="67" fillId="6" borderId="0" xfId="15" applyNumberFormat="1" applyFont="1" applyFill="1">
      <alignment vertical="center"/>
    </xf>
    <xf numFmtId="0" fontId="62" fillId="0" borderId="0" xfId="15" applyFont="1">
      <alignment vertical="center"/>
    </xf>
    <xf numFmtId="0" fontId="54" fillId="0" borderId="0" xfId="0" applyFont="1" applyAlignment="1">
      <alignment vertical="center" shrinkToFit="1"/>
    </xf>
    <xf numFmtId="38" fontId="45" fillId="0" borderId="0" xfId="2" applyFont="1" applyFill="1" applyBorder="1" applyAlignment="1" applyProtection="1">
      <alignment horizontal="right" vertical="center" wrapText="1"/>
    </xf>
    <xf numFmtId="38" fontId="45" fillId="0" borderId="26" xfId="2" applyFont="1" applyFill="1" applyBorder="1" applyAlignment="1" applyProtection="1">
      <alignment horizontal="right" vertical="center" wrapText="1"/>
    </xf>
    <xf numFmtId="38" fontId="45" fillId="6" borderId="0" xfId="2" applyFont="1" applyFill="1" applyBorder="1" applyAlignment="1" applyProtection="1">
      <alignment vertical="center"/>
    </xf>
    <xf numFmtId="38" fontId="45" fillId="0" borderId="18" xfId="2" applyFont="1" applyFill="1" applyBorder="1" applyAlignment="1" applyProtection="1">
      <alignment vertical="center" wrapText="1"/>
    </xf>
    <xf numFmtId="0" fontId="68" fillId="6" borderId="0" xfId="15" applyFont="1" applyFill="1" applyAlignment="1">
      <alignment horizontal="center" vertical="center"/>
    </xf>
    <xf numFmtId="0" fontId="76" fillId="6" borderId="0" xfId="15" applyFont="1" applyFill="1">
      <alignment vertical="center"/>
    </xf>
    <xf numFmtId="0" fontId="72" fillId="6" borderId="0" xfId="15" applyFont="1" applyFill="1">
      <alignment vertical="center"/>
    </xf>
    <xf numFmtId="0" fontId="75" fillId="6" borderId="0" xfId="15" applyFont="1" applyFill="1">
      <alignment vertical="center"/>
    </xf>
    <xf numFmtId="0" fontId="73" fillId="6" borderId="0" xfId="15" applyFont="1" applyFill="1">
      <alignment vertical="center"/>
    </xf>
    <xf numFmtId="38" fontId="71" fillId="0" borderId="0" xfId="2" applyFont="1" applyFill="1" applyAlignment="1" applyProtection="1">
      <alignment horizontal="center" vertical="center"/>
    </xf>
    <xf numFmtId="38" fontId="75" fillId="0" borderId="0" xfId="2" applyFont="1" applyFill="1" applyAlignment="1" applyProtection="1">
      <alignment vertical="center"/>
    </xf>
    <xf numFmtId="0" fontId="73" fillId="6" borderId="0" xfId="15" applyFont="1" applyFill="1" applyAlignment="1">
      <alignment horizontal="left" vertical="center"/>
    </xf>
    <xf numFmtId="56" fontId="47" fillId="0" borderId="62" xfId="15" applyNumberFormat="1" applyFont="1" applyBorder="1" applyAlignment="1">
      <alignment horizontal="center" vertical="center" shrinkToFit="1"/>
    </xf>
    <xf numFmtId="56" fontId="47" fillId="0" borderId="78" xfId="15" applyNumberFormat="1" applyFont="1" applyBorder="1" applyAlignment="1">
      <alignment vertical="center" shrinkToFit="1"/>
    </xf>
    <xf numFmtId="49" fontId="70" fillId="6" borderId="0" xfId="15" applyNumberFormat="1" applyFont="1" applyFill="1">
      <alignment vertical="center"/>
    </xf>
    <xf numFmtId="49" fontId="70" fillId="0" borderId="0" xfId="15" applyNumberFormat="1" applyFont="1">
      <alignment vertical="center"/>
    </xf>
    <xf numFmtId="49" fontId="77" fillId="6" borderId="0" xfId="15" applyNumberFormat="1" applyFont="1" applyFill="1">
      <alignment vertical="center"/>
    </xf>
    <xf numFmtId="0" fontId="79" fillId="6" borderId="0" xfId="15" applyFont="1" applyFill="1" applyAlignment="1">
      <alignment horizontal="left" vertical="center" indent="15"/>
    </xf>
    <xf numFmtId="0" fontId="46" fillId="6" borderId="0" xfId="0" applyFont="1" applyFill="1">
      <alignment vertical="center"/>
    </xf>
    <xf numFmtId="0" fontId="69" fillId="6" borderId="0" xfId="0" applyFont="1" applyFill="1">
      <alignment vertical="center"/>
    </xf>
    <xf numFmtId="38" fontId="47" fillId="6" borderId="0" xfId="2" applyFont="1" applyFill="1" applyBorder="1" applyAlignment="1" applyProtection="1">
      <alignment vertical="center"/>
    </xf>
    <xf numFmtId="0" fontId="47" fillId="6" borderId="0" xfId="0" applyFont="1" applyFill="1" applyAlignment="1">
      <alignment horizontal="left" vertical="center" wrapText="1"/>
    </xf>
    <xf numFmtId="0" fontId="47" fillId="6" borderId="0" xfId="0" applyFont="1" applyFill="1">
      <alignment vertical="center"/>
    </xf>
    <xf numFmtId="0" fontId="45" fillId="6" borderId="0" xfId="15" applyFont="1" applyFill="1" applyAlignment="1">
      <alignment vertical="top" wrapText="1"/>
    </xf>
    <xf numFmtId="0" fontId="45" fillId="6" borderId="0" xfId="15" applyFont="1" applyFill="1" applyAlignment="1">
      <alignment horizontal="center" vertical="center" wrapText="1"/>
    </xf>
    <xf numFmtId="38" fontId="45" fillId="6" borderId="0" xfId="2" applyFont="1" applyFill="1" applyBorder="1" applyAlignment="1" applyProtection="1">
      <alignment horizontal="right" vertical="center" wrapText="1"/>
    </xf>
    <xf numFmtId="38" fontId="47" fillId="6" borderId="0" xfId="1" applyFont="1" applyFill="1" applyProtection="1">
      <alignment vertical="center"/>
    </xf>
    <xf numFmtId="38" fontId="48" fillId="6" borderId="0" xfId="1" applyFont="1" applyFill="1" applyAlignment="1" applyProtection="1">
      <alignment vertical="center"/>
    </xf>
    <xf numFmtId="38" fontId="47" fillId="6" borderId="0" xfId="1" applyFont="1" applyFill="1" applyAlignment="1" applyProtection="1">
      <alignment vertical="center"/>
    </xf>
    <xf numFmtId="0" fontId="55" fillId="6" borderId="0" xfId="15" applyFont="1" applyFill="1" applyAlignment="1">
      <alignment vertical="center" wrapText="1"/>
    </xf>
    <xf numFmtId="38" fontId="47" fillId="6" borderId="0" xfId="1" applyFont="1" applyFill="1" applyBorder="1" applyAlignment="1" applyProtection="1">
      <alignment horizontal="center" vertical="center"/>
    </xf>
    <xf numFmtId="38" fontId="45" fillId="6" borderId="0" xfId="1" applyFont="1" applyFill="1" applyBorder="1" applyProtection="1">
      <alignment vertical="center"/>
    </xf>
    <xf numFmtId="38" fontId="45" fillId="6" borderId="21" xfId="1" applyFont="1" applyFill="1" applyBorder="1" applyAlignment="1" applyProtection="1">
      <alignment vertical="center" wrapText="1"/>
    </xf>
    <xf numFmtId="38" fontId="48" fillId="6" borderId="21" xfId="0" applyNumberFormat="1" applyFont="1" applyFill="1" applyBorder="1">
      <alignment vertical="center"/>
    </xf>
    <xf numFmtId="0" fontId="47" fillId="6" borderId="21" xfId="15" applyFont="1" applyFill="1" applyBorder="1" applyAlignment="1">
      <alignment vertical="center" shrinkToFit="1"/>
    </xf>
    <xf numFmtId="0" fontId="45" fillId="0" borderId="12" xfId="15" applyFont="1" applyBorder="1" applyAlignment="1">
      <alignment vertical="center" shrinkToFit="1"/>
    </xf>
    <xf numFmtId="0" fontId="45" fillId="0" borderId="11" xfId="15" applyFont="1" applyBorder="1" applyAlignment="1">
      <alignment vertical="center" shrinkToFit="1"/>
    </xf>
    <xf numFmtId="0" fontId="45" fillId="0" borderId="98" xfId="15" applyFont="1" applyBorder="1" applyAlignment="1">
      <alignment vertical="center" shrinkToFit="1"/>
    </xf>
    <xf numFmtId="38" fontId="45" fillId="0" borderId="58" xfId="2" applyFont="1" applyFill="1" applyBorder="1" applyAlignment="1" applyProtection="1">
      <alignment vertical="center" shrinkToFit="1"/>
    </xf>
    <xf numFmtId="0" fontId="47" fillId="0" borderId="45" xfId="15" applyFont="1" applyBorder="1" applyAlignment="1">
      <alignment horizontal="center" vertical="center" shrinkToFit="1"/>
    </xf>
    <xf numFmtId="0" fontId="47" fillId="0" borderId="45" xfId="15" applyFont="1" applyBorder="1" applyAlignment="1">
      <alignment vertical="center" shrinkToFit="1"/>
    </xf>
    <xf numFmtId="0" fontId="47" fillId="0" borderId="45" xfId="0" applyFont="1" applyBorder="1" applyAlignment="1">
      <alignment horizontal="center" vertical="center" shrinkToFit="1"/>
    </xf>
    <xf numFmtId="0" fontId="47" fillId="0" borderId="47" xfId="0" applyFont="1" applyBorder="1" applyAlignment="1">
      <alignment vertical="center" shrinkToFit="1"/>
    </xf>
    <xf numFmtId="0" fontId="45" fillId="0" borderId="6" xfId="15" applyFont="1" applyBorder="1" applyAlignment="1">
      <alignment vertical="center" shrinkToFit="1"/>
    </xf>
    <xf numFmtId="0" fontId="45" fillId="6" borderId="0" xfId="15" applyFont="1" applyFill="1" applyAlignment="1">
      <alignment horizontal="center" vertical="center" shrinkToFit="1"/>
    </xf>
    <xf numFmtId="38" fontId="45" fillId="0" borderId="0" xfId="1" applyFont="1" applyBorder="1" applyAlignment="1">
      <alignment horizontal="center" vertical="center" shrinkToFit="1"/>
    </xf>
    <xf numFmtId="38" fontId="45" fillId="6" borderId="0" xfId="1" applyFont="1" applyFill="1" applyAlignment="1">
      <alignment horizontal="center" vertical="center" shrinkToFit="1"/>
    </xf>
    <xf numFmtId="0" fontId="47" fillId="8" borderId="0" xfId="15" applyFont="1" applyFill="1" applyProtection="1">
      <alignment vertical="center"/>
      <protection locked="0"/>
    </xf>
    <xf numFmtId="0" fontId="47" fillId="4" borderId="124" xfId="15" applyFont="1" applyFill="1" applyBorder="1" applyAlignment="1">
      <alignment horizontal="center" vertical="center"/>
    </xf>
    <xf numFmtId="0" fontId="47" fillId="4" borderId="125" xfId="15" applyFont="1" applyFill="1" applyBorder="1" applyAlignment="1">
      <alignment horizontal="center" vertical="center"/>
    </xf>
    <xf numFmtId="0" fontId="47" fillId="4" borderId="126" xfId="15" applyFont="1" applyFill="1" applyBorder="1" applyAlignment="1">
      <alignment horizontal="center" vertical="center"/>
    </xf>
    <xf numFmtId="0" fontId="47" fillId="4" borderId="125" xfId="0" applyFont="1" applyFill="1" applyBorder="1" applyAlignment="1">
      <alignment horizontal="center" vertical="center"/>
    </xf>
    <xf numFmtId="38" fontId="45" fillId="8" borderId="61" xfId="1" applyFont="1" applyFill="1" applyBorder="1" applyAlignment="1" applyProtection="1">
      <alignment horizontal="right" vertical="center" shrinkToFit="1"/>
      <protection locked="0"/>
    </xf>
    <xf numFmtId="38" fontId="45" fillId="8" borderId="87" xfId="1" applyFont="1" applyFill="1" applyBorder="1" applyAlignment="1" applyProtection="1">
      <alignment horizontal="right" vertical="center" shrinkToFit="1"/>
      <protection locked="0"/>
    </xf>
    <xf numFmtId="38" fontId="55" fillId="4" borderId="65" xfId="1" applyFont="1" applyFill="1" applyBorder="1" applyAlignment="1" applyProtection="1">
      <alignment horizontal="center" vertical="center" shrinkToFit="1"/>
    </xf>
    <xf numFmtId="38" fontId="45" fillId="4" borderId="104" xfId="1" applyFont="1" applyFill="1" applyBorder="1" applyAlignment="1" applyProtection="1">
      <alignment horizontal="center" vertical="center" shrinkToFit="1"/>
    </xf>
    <xf numFmtId="38" fontId="45" fillId="4" borderId="105" xfId="1" applyFont="1" applyFill="1" applyBorder="1" applyAlignment="1" applyProtection="1">
      <alignment horizontal="center" vertical="center" shrinkToFit="1"/>
    </xf>
    <xf numFmtId="38" fontId="55" fillId="4" borderId="106" xfId="1" applyFont="1" applyFill="1" applyBorder="1" applyAlignment="1" applyProtection="1">
      <alignment horizontal="center" vertical="center" shrinkToFit="1"/>
    </xf>
    <xf numFmtId="38" fontId="45" fillId="4" borderId="99" xfId="1" applyFont="1" applyFill="1" applyBorder="1" applyAlignment="1" applyProtection="1">
      <alignment horizontal="center" vertical="center" shrinkToFit="1"/>
    </xf>
    <xf numFmtId="38" fontId="45" fillId="4" borderId="67" xfId="1" applyFont="1" applyFill="1" applyBorder="1" applyAlignment="1" applyProtection="1">
      <alignment horizontal="center" vertical="center" shrinkToFit="1"/>
    </xf>
    <xf numFmtId="38" fontId="45" fillId="4" borderId="66" xfId="1" applyFont="1" applyFill="1" applyBorder="1" applyAlignment="1" applyProtection="1">
      <alignment horizontal="center" vertical="center" shrinkToFit="1"/>
    </xf>
    <xf numFmtId="38" fontId="55" fillId="4" borderId="66" xfId="1" applyFont="1" applyFill="1" applyBorder="1" applyAlignment="1" applyProtection="1">
      <alignment horizontal="center" vertical="center" shrinkToFit="1"/>
    </xf>
    <xf numFmtId="38" fontId="56" fillId="0" borderId="13" xfId="1" applyFont="1" applyBorder="1" applyAlignment="1">
      <alignment horizontal="right" vertical="center" shrinkToFit="1"/>
    </xf>
    <xf numFmtId="38" fontId="56" fillId="0" borderId="2" xfId="1" applyFont="1" applyBorder="1" applyAlignment="1">
      <alignment horizontal="right" vertical="center" shrinkToFit="1"/>
    </xf>
    <xf numFmtId="38" fontId="56" fillId="0" borderId="72" xfId="1" applyFont="1" applyBorder="1" applyAlignment="1">
      <alignment horizontal="right" vertical="center" shrinkToFit="1"/>
    </xf>
    <xf numFmtId="38" fontId="55" fillId="4" borderId="101" xfId="1" applyFont="1" applyFill="1" applyBorder="1" applyAlignment="1" applyProtection="1">
      <alignment horizontal="center" vertical="center" shrinkToFit="1"/>
    </xf>
    <xf numFmtId="38" fontId="45" fillId="4" borderId="100" xfId="1" applyFont="1" applyFill="1" applyBorder="1" applyAlignment="1" applyProtection="1">
      <alignment horizontal="center" vertical="center" shrinkToFit="1"/>
    </xf>
    <xf numFmtId="0" fontId="81" fillId="0" borderId="0" xfId="15" applyFont="1">
      <alignment vertical="center"/>
    </xf>
    <xf numFmtId="0" fontId="78" fillId="6" borderId="0" xfId="15" applyFont="1" applyFill="1" applyAlignment="1">
      <alignment vertical="center" wrapText="1"/>
    </xf>
    <xf numFmtId="38" fontId="73" fillId="6" borderId="0" xfId="15" applyNumberFormat="1" applyFont="1" applyFill="1">
      <alignment vertical="center"/>
    </xf>
    <xf numFmtId="0" fontId="51" fillId="6" borderId="0" xfId="15" applyFont="1" applyFill="1" applyAlignment="1">
      <alignment horizontal="center" vertical="center" shrinkToFit="1"/>
    </xf>
    <xf numFmtId="0" fontId="50" fillId="6" borderId="0" xfId="15" applyFont="1" applyFill="1">
      <alignment vertical="center"/>
    </xf>
    <xf numFmtId="0" fontId="50" fillId="6" borderId="0" xfId="15" applyFont="1" applyFill="1" applyAlignment="1">
      <alignment horizontal="center" vertical="center"/>
    </xf>
    <xf numFmtId="0" fontId="50" fillId="6" borderId="0" xfId="15" applyFont="1" applyFill="1" applyAlignment="1">
      <alignment horizontal="right" vertical="center"/>
    </xf>
    <xf numFmtId="0" fontId="47" fillId="4" borderId="124" xfId="15" applyFont="1" applyFill="1" applyBorder="1" applyAlignment="1">
      <alignment horizontal="center" vertical="center" shrinkToFit="1"/>
    </xf>
    <xf numFmtId="0" fontId="47" fillId="4" borderId="125" xfId="15" applyFont="1" applyFill="1" applyBorder="1" applyAlignment="1">
      <alignment horizontal="center" vertical="center" shrinkToFit="1"/>
    </xf>
    <xf numFmtId="0" fontId="47" fillId="4" borderId="126" xfId="15" applyFont="1" applyFill="1" applyBorder="1" applyAlignment="1">
      <alignment horizontal="center" vertical="center" shrinkToFit="1"/>
    </xf>
    <xf numFmtId="0" fontId="47" fillId="4" borderId="125" xfId="0" applyFont="1" applyFill="1" applyBorder="1" applyAlignment="1">
      <alignment horizontal="center" vertical="center" shrinkToFit="1"/>
    </xf>
    <xf numFmtId="38" fontId="45" fillId="0" borderId="72" xfId="1" applyFont="1" applyBorder="1" applyAlignment="1">
      <alignment horizontal="right" vertical="center" shrinkToFit="1"/>
    </xf>
    <xf numFmtId="38" fontId="10" fillId="7" borderId="6" xfId="2" applyFont="1" applyFill="1" applyBorder="1" applyAlignment="1" applyProtection="1">
      <alignment horizontal="center" vertical="center" shrinkToFit="1"/>
    </xf>
    <xf numFmtId="38" fontId="45" fillId="14" borderId="0" xfId="15" applyNumberFormat="1" applyFont="1" applyFill="1" applyAlignment="1">
      <alignment horizontal="left" vertical="center"/>
    </xf>
    <xf numFmtId="0" fontId="86" fillId="14" borderId="0" xfId="15" applyFont="1" applyFill="1">
      <alignment vertical="center"/>
    </xf>
    <xf numFmtId="0" fontId="45" fillId="14" borderId="0" xfId="15" applyFont="1" applyFill="1">
      <alignment vertical="center"/>
    </xf>
    <xf numFmtId="38" fontId="45" fillId="14" borderId="0" xfId="15" applyNumberFormat="1" applyFont="1" applyFill="1" applyAlignment="1">
      <alignment horizontal="right" vertical="center" shrinkToFit="1"/>
    </xf>
    <xf numFmtId="38" fontId="85" fillId="14" borderId="0" xfId="15" applyNumberFormat="1" applyFont="1" applyFill="1" applyAlignment="1">
      <alignment horizontal="right" vertical="center" shrinkToFit="1"/>
    </xf>
    <xf numFmtId="38" fontId="45" fillId="0" borderId="20" xfId="2" applyFont="1" applyFill="1" applyBorder="1" applyAlignment="1" applyProtection="1">
      <alignment vertical="center" wrapText="1"/>
    </xf>
    <xf numFmtId="38" fontId="56" fillId="6" borderId="131" xfId="1" applyFont="1" applyFill="1" applyBorder="1" applyAlignment="1" applyProtection="1">
      <alignment horizontal="right" vertical="center" shrinkToFit="1"/>
    </xf>
    <xf numFmtId="38" fontId="56" fillId="6" borderId="46" xfId="1" applyFont="1" applyFill="1" applyBorder="1" applyAlignment="1" applyProtection="1">
      <alignment horizontal="right" vertical="center" shrinkToFit="1"/>
    </xf>
    <xf numFmtId="38" fontId="56" fillId="6" borderId="134" xfId="1" applyFont="1" applyFill="1" applyBorder="1" applyAlignment="1" applyProtection="1">
      <alignment horizontal="right" vertical="center" shrinkToFit="1"/>
    </xf>
    <xf numFmtId="38" fontId="56" fillId="6" borderId="27" xfId="1" applyFont="1" applyFill="1" applyBorder="1" applyAlignment="1" applyProtection="1">
      <alignment horizontal="right" vertical="center" shrinkToFit="1"/>
    </xf>
    <xf numFmtId="38" fontId="71" fillId="0" borderId="0" xfId="2" applyFont="1" applyFill="1" applyAlignment="1" applyProtection="1">
      <alignment vertical="center"/>
    </xf>
    <xf numFmtId="38" fontId="45" fillId="8" borderId="48" xfId="1" applyFont="1" applyFill="1" applyBorder="1" applyAlignment="1" applyProtection="1">
      <alignment horizontal="right" vertical="center" shrinkToFit="1"/>
    </xf>
    <xf numFmtId="38" fontId="45" fillId="8" borderId="13" xfId="1" applyFont="1" applyFill="1" applyBorder="1" applyAlignment="1" applyProtection="1">
      <alignment horizontal="right" vertical="center" shrinkToFit="1"/>
    </xf>
    <xf numFmtId="38" fontId="56" fillId="0" borderId="13" xfId="1" applyFont="1" applyBorder="1" applyAlignment="1" applyProtection="1">
      <alignment horizontal="right" vertical="center" shrinkToFit="1"/>
    </xf>
    <xf numFmtId="38" fontId="45" fillId="8" borderId="87" xfId="1" applyFont="1" applyFill="1" applyBorder="1" applyAlignment="1" applyProtection="1">
      <alignment horizontal="right" vertical="center" shrinkToFit="1"/>
    </xf>
    <xf numFmtId="38" fontId="45" fillId="8" borderId="72" xfId="1" applyFont="1" applyFill="1" applyBorder="1" applyAlignment="1" applyProtection="1">
      <alignment horizontal="right" vertical="center" shrinkToFit="1"/>
    </xf>
    <xf numFmtId="38" fontId="56" fillId="0" borderId="72" xfId="1" applyFont="1" applyBorder="1" applyAlignment="1" applyProtection="1">
      <alignment horizontal="right" vertical="center" shrinkToFit="1"/>
    </xf>
    <xf numFmtId="38" fontId="45" fillId="0" borderId="0" xfId="1" applyFont="1" applyBorder="1" applyAlignment="1" applyProtection="1">
      <alignment horizontal="center" vertical="center"/>
    </xf>
    <xf numFmtId="38" fontId="45" fillId="0" borderId="0" xfId="1" applyFont="1" applyAlignment="1" applyProtection="1">
      <alignment horizontal="center" vertical="center"/>
    </xf>
    <xf numFmtId="38" fontId="45" fillId="14" borderId="0" xfId="1" applyFont="1" applyFill="1" applyAlignment="1" applyProtection="1">
      <alignment horizontal="right" vertical="center" shrinkToFit="1"/>
    </xf>
    <xf numFmtId="38" fontId="45" fillId="8" borderId="84" xfId="1" applyFont="1" applyFill="1" applyBorder="1" applyAlignment="1" applyProtection="1">
      <alignment horizontal="right" vertical="center" shrinkToFit="1"/>
    </xf>
    <xf numFmtId="38" fontId="45" fillId="8" borderId="133" xfId="1" applyFont="1" applyFill="1" applyBorder="1" applyAlignment="1" applyProtection="1">
      <alignment horizontal="right" vertical="center" shrinkToFit="1"/>
    </xf>
    <xf numFmtId="38" fontId="45" fillId="8" borderId="22" xfId="1" applyFont="1" applyFill="1" applyBorder="1" applyAlignment="1" applyProtection="1">
      <alignment horizontal="right" vertical="center" shrinkToFit="1"/>
    </xf>
    <xf numFmtId="38" fontId="45" fillId="8" borderId="102" xfId="1" applyFont="1" applyFill="1" applyBorder="1" applyAlignment="1" applyProtection="1">
      <alignment horizontal="right" vertical="center" shrinkToFit="1"/>
    </xf>
    <xf numFmtId="38" fontId="45" fillId="8" borderId="132" xfId="1" applyFont="1" applyFill="1" applyBorder="1" applyAlignment="1" applyProtection="1">
      <alignment horizontal="right" vertical="center" shrinkToFit="1"/>
    </xf>
    <xf numFmtId="38" fontId="45" fillId="8" borderId="49" xfId="1" applyFont="1" applyFill="1" applyBorder="1" applyAlignment="1" applyProtection="1">
      <alignment horizontal="right" vertical="center" shrinkToFit="1"/>
    </xf>
    <xf numFmtId="38" fontId="45" fillId="8" borderId="89" xfId="1" applyFont="1" applyFill="1" applyBorder="1" applyAlignment="1" applyProtection="1">
      <alignment horizontal="right" vertical="center" shrinkToFit="1"/>
    </xf>
    <xf numFmtId="38" fontId="45" fillId="8" borderId="73" xfId="1" applyFont="1" applyFill="1" applyBorder="1" applyAlignment="1" applyProtection="1">
      <alignment horizontal="right" vertical="center" shrinkToFit="1"/>
    </xf>
    <xf numFmtId="38" fontId="45" fillId="8" borderId="2" xfId="1" applyFont="1" applyFill="1" applyBorder="1" applyAlignment="1" applyProtection="1">
      <alignment horizontal="right" vertical="center" shrinkToFit="1"/>
    </xf>
    <xf numFmtId="38" fontId="45" fillId="8" borderId="1" xfId="1" applyFont="1" applyFill="1" applyBorder="1" applyAlignment="1" applyProtection="1">
      <alignment horizontal="right" vertical="center" shrinkToFit="1"/>
    </xf>
    <xf numFmtId="38" fontId="45" fillId="8" borderId="103" xfId="1" applyFont="1" applyFill="1" applyBorder="1" applyAlignment="1" applyProtection="1">
      <alignment horizontal="right" vertical="center" shrinkToFit="1"/>
    </xf>
    <xf numFmtId="38" fontId="45" fillId="8" borderId="3" xfId="1" applyFont="1" applyFill="1" applyBorder="1" applyAlignment="1" applyProtection="1">
      <alignment horizontal="right" vertical="center" shrinkToFit="1"/>
    </xf>
    <xf numFmtId="38" fontId="45" fillId="8" borderId="82" xfId="1" applyFont="1" applyFill="1" applyBorder="1" applyAlignment="1" applyProtection="1">
      <alignment horizontal="right" vertical="center" shrinkToFit="1"/>
    </xf>
    <xf numFmtId="38" fontId="45" fillId="8" borderId="135" xfId="1" applyFont="1" applyFill="1" applyBorder="1" applyAlignment="1" applyProtection="1">
      <alignment horizontal="right" vertical="center" shrinkToFit="1"/>
    </xf>
    <xf numFmtId="38" fontId="45" fillId="8" borderId="10" xfId="1" applyFont="1" applyFill="1" applyBorder="1" applyAlignment="1" applyProtection="1">
      <alignment horizontal="right" vertical="center" shrinkToFit="1"/>
    </xf>
    <xf numFmtId="38" fontId="45" fillId="8" borderId="86" xfId="1" applyFont="1" applyFill="1" applyBorder="1" applyAlignment="1" applyProtection="1">
      <alignment horizontal="right" vertical="center" shrinkToFit="1"/>
    </xf>
    <xf numFmtId="38" fontId="45" fillId="8" borderId="64" xfId="1" applyFont="1" applyFill="1" applyBorder="1" applyAlignment="1" applyProtection="1">
      <alignment horizontal="right" vertical="center" shrinkToFit="1"/>
    </xf>
    <xf numFmtId="38" fontId="45" fillId="8" borderId="95" xfId="1" applyFont="1" applyFill="1" applyBorder="1" applyAlignment="1" applyProtection="1">
      <alignment horizontal="right" vertical="center" shrinkToFit="1"/>
    </xf>
    <xf numFmtId="38" fontId="45" fillId="8" borderId="25" xfId="1" applyFont="1" applyFill="1" applyBorder="1" applyAlignment="1" applyProtection="1">
      <alignment horizontal="right" vertical="center" shrinkToFit="1"/>
    </xf>
    <xf numFmtId="0" fontId="47" fillId="0" borderId="44" xfId="15" applyFont="1" applyBorder="1" applyAlignment="1">
      <alignment horizontal="center" vertical="center" shrinkToFit="1"/>
    </xf>
    <xf numFmtId="38" fontId="45" fillId="8" borderId="6" xfId="1" applyFont="1" applyFill="1" applyBorder="1" applyAlignment="1" applyProtection="1">
      <alignment horizontal="right" vertical="center" shrinkToFit="1"/>
    </xf>
    <xf numFmtId="38" fontId="45" fillId="8" borderId="5" xfId="1" applyFont="1" applyFill="1" applyBorder="1" applyAlignment="1" applyProtection="1">
      <alignment horizontal="right" vertical="center" shrinkToFit="1"/>
      <protection locked="0"/>
    </xf>
    <xf numFmtId="38" fontId="45" fillId="0" borderId="0" xfId="1" applyFont="1" applyFill="1" applyBorder="1" applyAlignment="1" applyProtection="1">
      <alignment horizontal="right" vertical="center" shrinkToFit="1"/>
      <protection locked="0"/>
    </xf>
    <xf numFmtId="0" fontId="45" fillId="8" borderId="13" xfId="1" applyNumberFormat="1" applyFont="1" applyFill="1" applyBorder="1" applyAlignment="1" applyProtection="1">
      <alignment horizontal="right" vertical="center" shrinkToFit="1"/>
      <protection locked="0"/>
    </xf>
    <xf numFmtId="0" fontId="45" fillId="8" borderId="95" xfId="1" applyNumberFormat="1" applyFont="1" applyFill="1" applyBorder="1" applyAlignment="1" applyProtection="1">
      <alignment horizontal="right" vertical="center" shrinkToFit="1"/>
      <protection locked="0"/>
    </xf>
    <xf numFmtId="0" fontId="45" fillId="8" borderId="2" xfId="1" applyNumberFormat="1" applyFont="1" applyFill="1" applyBorder="1" applyAlignment="1" applyProtection="1">
      <alignment horizontal="right" vertical="center" shrinkToFit="1"/>
      <protection locked="0"/>
    </xf>
    <xf numFmtId="0" fontId="45" fillId="8" borderId="58" xfId="1" applyNumberFormat="1" applyFont="1" applyFill="1" applyBorder="1" applyAlignment="1" applyProtection="1">
      <alignment horizontal="right" vertical="center" shrinkToFit="1"/>
      <protection locked="0"/>
    </xf>
    <xf numFmtId="0" fontId="45" fillId="8" borderId="72" xfId="1" applyNumberFormat="1" applyFont="1" applyFill="1" applyBorder="1" applyAlignment="1" applyProtection="1">
      <alignment horizontal="right" vertical="center" shrinkToFit="1"/>
      <protection locked="0"/>
    </xf>
    <xf numFmtId="0" fontId="45" fillId="8" borderId="59" xfId="1" applyNumberFormat="1" applyFont="1" applyFill="1" applyBorder="1" applyAlignment="1" applyProtection="1">
      <alignment horizontal="right" vertical="center" shrinkToFit="1"/>
      <protection locked="0"/>
    </xf>
    <xf numFmtId="0" fontId="45" fillId="8" borderId="102" xfId="1" applyNumberFormat="1" applyFont="1" applyFill="1" applyBorder="1" applyAlignment="1" applyProtection="1">
      <alignment horizontal="right" vertical="center" shrinkToFit="1"/>
      <protection locked="0"/>
    </xf>
    <xf numFmtId="0" fontId="45" fillId="8" borderId="103" xfId="1" applyNumberFormat="1" applyFont="1" applyFill="1" applyBorder="1" applyAlignment="1" applyProtection="1">
      <alignment horizontal="right" vertical="center" shrinkToFit="1"/>
      <protection locked="0"/>
    </xf>
    <xf numFmtId="0" fontId="45" fillId="8" borderId="10" xfId="1" applyNumberFormat="1" applyFont="1" applyFill="1" applyBorder="1" applyAlignment="1" applyProtection="1">
      <alignment horizontal="right" vertical="center" shrinkToFit="1"/>
      <protection locked="0"/>
    </xf>
    <xf numFmtId="0" fontId="45" fillId="8" borderId="22" xfId="1" applyNumberFormat="1" applyFont="1" applyFill="1" applyBorder="1" applyAlignment="1" applyProtection="1">
      <alignment horizontal="right" vertical="center" shrinkToFit="1"/>
      <protection locked="0"/>
    </xf>
    <xf numFmtId="0" fontId="45" fillId="8" borderId="6" xfId="1" applyNumberFormat="1" applyFont="1" applyFill="1" applyBorder="1" applyAlignment="1" applyProtection="1">
      <alignment horizontal="right" vertical="center" shrinkToFit="1"/>
      <protection locked="0"/>
    </xf>
    <xf numFmtId="0" fontId="45" fillId="8" borderId="89" xfId="1" applyNumberFormat="1" applyFont="1" applyFill="1" applyBorder="1" applyAlignment="1" applyProtection="1">
      <alignment horizontal="right" vertical="center" shrinkToFit="1"/>
      <protection locked="0"/>
    </xf>
    <xf numFmtId="0" fontId="45" fillId="8" borderId="49" xfId="1" applyNumberFormat="1" applyFont="1" applyFill="1" applyBorder="1" applyAlignment="1" applyProtection="1">
      <alignment horizontal="right" vertical="center" shrinkToFit="1"/>
      <protection locked="0"/>
    </xf>
    <xf numFmtId="0" fontId="45" fillId="8" borderId="1" xfId="1" applyNumberFormat="1" applyFont="1" applyFill="1" applyBorder="1" applyAlignment="1" applyProtection="1">
      <alignment horizontal="right" vertical="center" shrinkToFit="1"/>
      <protection locked="0"/>
    </xf>
    <xf numFmtId="0" fontId="45" fillId="8" borderId="73" xfId="1" applyNumberFormat="1" applyFont="1" applyFill="1" applyBorder="1" applyAlignment="1" applyProtection="1">
      <alignment horizontal="right" vertical="center" shrinkToFit="1"/>
      <protection locked="0"/>
    </xf>
    <xf numFmtId="0" fontId="45" fillId="8" borderId="3" xfId="1" applyNumberFormat="1" applyFont="1" applyFill="1" applyBorder="1" applyAlignment="1" applyProtection="1">
      <alignment horizontal="right" vertical="center" shrinkToFit="1"/>
      <protection locked="0"/>
    </xf>
    <xf numFmtId="0" fontId="45" fillId="8" borderId="82" xfId="1" applyNumberFormat="1" applyFont="1" applyFill="1" applyBorder="1" applyAlignment="1" applyProtection="1">
      <alignment horizontal="right" vertical="center" shrinkToFit="1"/>
      <protection locked="0"/>
    </xf>
    <xf numFmtId="0" fontId="45" fillId="8" borderId="102" xfId="1" applyNumberFormat="1" applyFont="1" applyFill="1" applyBorder="1" applyAlignment="1" applyProtection="1">
      <alignment horizontal="right" vertical="center" shrinkToFit="1"/>
    </xf>
    <xf numFmtId="0" fontId="45" fillId="8" borderId="103" xfId="1" applyNumberFormat="1" applyFont="1" applyFill="1" applyBorder="1" applyAlignment="1" applyProtection="1">
      <alignment horizontal="right" vertical="center" shrinkToFit="1"/>
    </xf>
    <xf numFmtId="0" fontId="45" fillId="8" borderId="10" xfId="1" applyNumberFormat="1" applyFont="1" applyFill="1" applyBorder="1" applyAlignment="1" applyProtection="1">
      <alignment horizontal="right" vertical="center" shrinkToFit="1"/>
    </xf>
    <xf numFmtId="0" fontId="45" fillId="8" borderId="13" xfId="1" applyNumberFormat="1" applyFont="1" applyFill="1" applyBorder="1" applyAlignment="1" applyProtection="1">
      <alignment horizontal="right" vertical="center" shrinkToFit="1"/>
    </xf>
    <xf numFmtId="0" fontId="45" fillId="8" borderId="2" xfId="1" applyNumberFormat="1" applyFont="1" applyFill="1" applyBorder="1" applyAlignment="1" applyProtection="1">
      <alignment horizontal="right" vertical="center" shrinkToFit="1"/>
    </xf>
    <xf numFmtId="0" fontId="45" fillId="8" borderId="6" xfId="1" applyNumberFormat="1" applyFont="1" applyFill="1" applyBorder="1" applyAlignment="1" applyProtection="1">
      <alignment horizontal="right" vertical="center" shrinkToFit="1"/>
    </xf>
    <xf numFmtId="0" fontId="45" fillId="8" borderId="72" xfId="1" applyNumberFormat="1" applyFont="1" applyFill="1" applyBorder="1" applyAlignment="1" applyProtection="1">
      <alignment horizontal="right" vertical="center" shrinkToFit="1"/>
    </xf>
    <xf numFmtId="0" fontId="45" fillId="8" borderId="89" xfId="1" applyNumberFormat="1" applyFont="1" applyFill="1" applyBorder="1" applyAlignment="1" applyProtection="1">
      <alignment horizontal="right" vertical="center" shrinkToFit="1"/>
    </xf>
    <xf numFmtId="0" fontId="45" fillId="8" borderId="49" xfId="1" applyNumberFormat="1" applyFont="1" applyFill="1" applyBorder="1" applyAlignment="1" applyProtection="1">
      <alignment horizontal="right" vertical="center" shrinkToFit="1"/>
    </xf>
    <xf numFmtId="0" fontId="45" fillId="8" borderId="1" xfId="1" applyNumberFormat="1" applyFont="1" applyFill="1" applyBorder="1" applyAlignment="1" applyProtection="1">
      <alignment horizontal="right" vertical="center" shrinkToFit="1"/>
    </xf>
    <xf numFmtId="0" fontId="45" fillId="8" borderId="82" xfId="1" applyNumberFormat="1" applyFont="1" applyFill="1" applyBorder="1" applyAlignment="1" applyProtection="1">
      <alignment horizontal="right" vertical="center" shrinkToFit="1"/>
    </xf>
    <xf numFmtId="0" fontId="45" fillId="8" borderId="73" xfId="1" applyNumberFormat="1" applyFont="1" applyFill="1" applyBorder="1" applyAlignment="1" applyProtection="1">
      <alignment horizontal="right" vertical="center" shrinkToFit="1"/>
    </xf>
    <xf numFmtId="0" fontId="45" fillId="0" borderId="0" xfId="15" applyFont="1" applyAlignment="1">
      <alignment horizontal="right" vertical="center" shrinkToFit="1"/>
    </xf>
    <xf numFmtId="0" fontId="55" fillId="8" borderId="5" xfId="15" applyFont="1" applyFill="1" applyBorder="1" applyProtection="1">
      <alignment vertical="center"/>
      <protection locked="0"/>
    </xf>
    <xf numFmtId="38" fontId="55" fillId="8" borderId="99" xfId="1" applyFont="1" applyFill="1" applyBorder="1" applyAlignment="1" applyProtection="1">
      <alignment vertical="center" shrinkToFit="1"/>
      <protection locked="0"/>
    </xf>
    <xf numFmtId="0" fontId="55" fillId="8" borderId="10" xfId="1" applyNumberFormat="1" applyFont="1" applyFill="1" applyBorder="1" applyAlignment="1" applyProtection="1">
      <alignment vertical="center" shrinkToFit="1"/>
      <protection locked="0"/>
    </xf>
    <xf numFmtId="0" fontId="55" fillId="8" borderId="3" xfId="1" applyNumberFormat="1" applyFont="1" applyFill="1" applyBorder="1" applyAlignment="1" applyProtection="1">
      <alignment vertical="center" shrinkToFit="1"/>
      <protection locked="0"/>
    </xf>
    <xf numFmtId="0" fontId="55" fillId="8" borderId="82" xfId="1" applyNumberFormat="1" applyFont="1" applyFill="1" applyBorder="1" applyAlignment="1" applyProtection="1">
      <alignment vertical="center" shrinkToFit="1"/>
      <protection locked="0"/>
    </xf>
    <xf numFmtId="0" fontId="55" fillId="8" borderId="66" xfId="15" applyFont="1" applyFill="1" applyBorder="1" applyProtection="1">
      <alignment vertical="center"/>
      <protection locked="0"/>
    </xf>
    <xf numFmtId="0" fontId="55" fillId="8" borderId="102" xfId="15" applyFont="1" applyFill="1" applyBorder="1" applyProtection="1">
      <alignment vertical="center"/>
      <protection locked="0"/>
    </xf>
    <xf numFmtId="0" fontId="55" fillId="8" borderId="132" xfId="15" applyFont="1" applyFill="1" applyBorder="1" applyProtection="1">
      <alignment vertical="center"/>
      <protection locked="0"/>
    </xf>
    <xf numFmtId="0" fontId="55" fillId="8" borderId="2" xfId="15" applyFont="1" applyFill="1" applyBorder="1" applyProtection="1">
      <alignment vertical="center"/>
      <protection locked="0"/>
    </xf>
    <xf numFmtId="0" fontId="55" fillId="8" borderId="1" xfId="15" applyFont="1" applyFill="1" applyBorder="1" applyProtection="1">
      <alignment vertical="center"/>
      <protection locked="0"/>
    </xf>
    <xf numFmtId="0" fontId="55" fillId="8" borderId="72" xfId="15" applyFont="1" applyFill="1" applyBorder="1" applyProtection="1">
      <alignment vertical="center"/>
      <protection locked="0"/>
    </xf>
    <xf numFmtId="0" fontId="55" fillId="8" borderId="73" xfId="15" applyFont="1" applyFill="1" applyBorder="1" applyProtection="1">
      <alignment vertical="center"/>
      <protection locked="0"/>
    </xf>
    <xf numFmtId="38" fontId="45" fillId="0" borderId="0" xfId="1" applyFont="1" applyFill="1" applyBorder="1" applyAlignment="1" applyProtection="1">
      <alignment horizontal="right" vertical="center" shrinkToFit="1"/>
    </xf>
    <xf numFmtId="38" fontId="45" fillId="8" borderId="54" xfId="1" applyFont="1" applyFill="1" applyBorder="1" applyAlignment="1" applyProtection="1">
      <alignment horizontal="right" vertical="center" shrinkToFit="1"/>
    </xf>
    <xf numFmtId="38" fontId="45" fillId="8" borderId="0" xfId="1" applyFont="1" applyFill="1" applyBorder="1" applyAlignment="1" applyProtection="1">
      <alignment horizontal="right" vertical="center" shrinkToFit="1"/>
    </xf>
    <xf numFmtId="0" fontId="45" fillId="8" borderId="136" xfId="1" applyNumberFormat="1" applyFont="1" applyFill="1" applyBorder="1" applyAlignment="1" applyProtection="1">
      <alignment horizontal="right" vertical="center" shrinkToFit="1"/>
    </xf>
    <xf numFmtId="0" fontId="45" fillId="8" borderId="137" xfId="1" applyNumberFormat="1" applyFont="1" applyFill="1" applyBorder="1" applyAlignment="1" applyProtection="1">
      <alignment horizontal="right" vertical="center" shrinkToFit="1"/>
    </xf>
    <xf numFmtId="0" fontId="45" fillId="8" borderId="9" xfId="1" applyNumberFormat="1" applyFont="1" applyFill="1" applyBorder="1" applyAlignment="1" applyProtection="1">
      <alignment horizontal="right" vertical="center" shrinkToFit="1"/>
    </xf>
    <xf numFmtId="0" fontId="45" fillId="8" borderId="16" xfId="1" applyNumberFormat="1" applyFont="1" applyFill="1" applyBorder="1" applyAlignment="1" applyProtection="1">
      <alignment horizontal="right" vertical="center" shrinkToFit="1"/>
    </xf>
    <xf numFmtId="38" fontId="45" fillId="8" borderId="14" xfId="1" applyFont="1" applyFill="1" applyBorder="1" applyAlignment="1" applyProtection="1">
      <alignment horizontal="right" vertical="center" shrinkToFit="1"/>
    </xf>
    <xf numFmtId="38" fontId="55" fillId="8" borderId="14" xfId="15" applyNumberFormat="1" applyFont="1" applyFill="1" applyBorder="1">
      <alignment vertical="center"/>
    </xf>
    <xf numFmtId="38" fontId="55" fillId="8" borderId="133" xfId="15" applyNumberFormat="1" applyFont="1" applyFill="1" applyBorder="1">
      <alignment vertical="center"/>
    </xf>
    <xf numFmtId="38" fontId="55" fillId="8" borderId="67" xfId="1" applyFont="1" applyFill="1" applyBorder="1" applyAlignment="1" applyProtection="1">
      <alignment vertical="center" shrinkToFit="1"/>
    </xf>
    <xf numFmtId="38" fontId="55" fillId="8" borderId="99" xfId="1" applyFont="1" applyFill="1" applyBorder="1" applyAlignment="1" applyProtection="1">
      <alignment vertical="center" shrinkToFit="1"/>
    </xf>
    <xf numFmtId="38" fontId="55" fillId="8" borderId="66" xfId="1" applyFont="1" applyFill="1" applyBorder="1" applyAlignment="1" applyProtection="1">
      <alignment vertical="center" shrinkToFit="1"/>
    </xf>
    <xf numFmtId="0" fontId="55" fillId="8" borderId="102" xfId="15" applyFont="1" applyFill="1" applyBorder="1">
      <alignment vertical="center"/>
    </xf>
    <xf numFmtId="0" fontId="55" fillId="8" borderId="132" xfId="15" applyFont="1" applyFill="1" applyBorder="1">
      <alignment vertical="center"/>
    </xf>
    <xf numFmtId="0" fontId="55" fillId="8" borderId="13" xfId="1" applyNumberFormat="1" applyFont="1" applyFill="1" applyBorder="1" applyAlignment="1" applyProtection="1">
      <alignment vertical="center" shrinkToFit="1"/>
    </xf>
    <xf numFmtId="0" fontId="55" fillId="8" borderId="49" xfId="1" applyNumberFormat="1" applyFont="1" applyFill="1" applyBorder="1" applyAlignment="1" applyProtection="1">
      <alignment vertical="center" shrinkToFit="1"/>
    </xf>
    <xf numFmtId="0" fontId="55" fillId="8" borderId="2" xfId="15" applyFont="1" applyFill="1" applyBorder="1">
      <alignment vertical="center"/>
    </xf>
    <xf numFmtId="0" fontId="55" fillId="8" borderId="1" xfId="15" applyFont="1" applyFill="1" applyBorder="1">
      <alignment vertical="center"/>
    </xf>
    <xf numFmtId="0" fontId="55" fillId="8" borderId="2" xfId="1" applyNumberFormat="1" applyFont="1" applyFill="1" applyBorder="1" applyAlignment="1" applyProtection="1">
      <alignment vertical="center" shrinkToFit="1"/>
    </xf>
    <xf numFmtId="0" fontId="55" fillId="8" borderId="1" xfId="1" applyNumberFormat="1" applyFont="1" applyFill="1" applyBorder="1" applyAlignment="1" applyProtection="1">
      <alignment vertical="center" shrinkToFit="1"/>
    </xf>
    <xf numFmtId="0" fontId="55" fillId="8" borderId="72" xfId="15" applyFont="1" applyFill="1" applyBorder="1">
      <alignment vertical="center"/>
    </xf>
    <xf numFmtId="0" fontId="55" fillId="8" borderId="73" xfId="15" applyFont="1" applyFill="1" applyBorder="1">
      <alignment vertical="center"/>
    </xf>
    <xf numFmtId="0" fontId="55" fillId="8" borderId="72" xfId="1" applyNumberFormat="1" applyFont="1" applyFill="1" applyBorder="1" applyAlignment="1" applyProtection="1">
      <alignment vertical="center" shrinkToFit="1"/>
    </xf>
    <xf numFmtId="0" fontId="55" fillId="8" borderId="73" xfId="1" applyNumberFormat="1" applyFont="1" applyFill="1" applyBorder="1" applyAlignment="1" applyProtection="1">
      <alignment vertical="center" shrinkToFit="1"/>
    </xf>
    <xf numFmtId="38" fontId="45" fillId="8" borderId="67" xfId="1" applyFont="1" applyFill="1" applyBorder="1" applyAlignment="1" applyProtection="1">
      <alignment horizontal="right" vertical="center" shrinkToFit="1"/>
    </xf>
    <xf numFmtId="38" fontId="45" fillId="8" borderId="66" xfId="1" applyFont="1" applyFill="1" applyBorder="1" applyAlignment="1" applyProtection="1">
      <alignment horizontal="right" vertical="center" shrinkToFit="1"/>
    </xf>
    <xf numFmtId="0" fontId="50" fillId="0" borderId="0" xfId="15" applyFont="1">
      <alignment vertical="center"/>
    </xf>
    <xf numFmtId="0" fontId="47" fillId="0" borderId="62" xfId="15" applyFont="1" applyBorder="1" applyAlignment="1">
      <alignment horizontal="center" vertical="center" shrinkToFit="1"/>
    </xf>
    <xf numFmtId="0" fontId="47" fillId="8" borderId="62" xfId="15" applyFont="1" applyFill="1" applyBorder="1" applyAlignment="1" applyProtection="1">
      <alignment horizontal="center" vertical="center" shrinkToFit="1"/>
      <protection locked="0"/>
    </xf>
    <xf numFmtId="0" fontId="47" fillId="8" borderId="62" xfId="15" applyFont="1" applyFill="1" applyBorder="1" applyAlignment="1">
      <alignment horizontal="center" vertical="center" shrinkToFit="1"/>
    </xf>
    <xf numFmtId="49" fontId="88" fillId="6" borderId="0" xfId="15" applyNumberFormat="1" applyFont="1" applyFill="1">
      <alignment vertical="center"/>
    </xf>
    <xf numFmtId="0" fontId="90" fillId="0" borderId="0" xfId="11" applyFont="1">
      <alignment vertical="center"/>
    </xf>
    <xf numFmtId="14" fontId="90" fillId="0" borderId="0" xfId="11" applyNumberFormat="1" applyFont="1" applyAlignment="1">
      <alignment horizontal="center" vertical="center"/>
    </xf>
    <xf numFmtId="0" fontId="90" fillId="4" borderId="140" xfId="11" applyFont="1" applyFill="1" applyBorder="1" applyAlignment="1">
      <alignment horizontal="center" vertical="center"/>
    </xf>
    <xf numFmtId="0" fontId="90" fillId="4" borderId="98" xfId="11" applyFont="1" applyFill="1" applyBorder="1" applyAlignment="1">
      <alignment horizontal="center" vertical="center"/>
    </xf>
    <xf numFmtId="0" fontId="90" fillId="4" borderId="101" xfId="11" applyFont="1" applyFill="1" applyBorder="1" applyAlignment="1">
      <alignment horizontal="center" vertical="center" shrinkToFit="1"/>
    </xf>
    <xf numFmtId="0" fontId="90" fillId="4" borderId="67" xfId="11" applyFont="1" applyFill="1" applyBorder="1" applyAlignment="1">
      <alignment horizontal="center" vertical="center" shrinkToFit="1"/>
    </xf>
    <xf numFmtId="0" fontId="90" fillId="4" borderId="66" xfId="11" applyFont="1" applyFill="1" applyBorder="1" applyAlignment="1">
      <alignment horizontal="center" vertical="center" shrinkToFit="1"/>
    </xf>
    <xf numFmtId="0" fontId="90" fillId="4" borderId="65" xfId="11" applyFont="1" applyFill="1" applyBorder="1" applyAlignment="1">
      <alignment horizontal="center" vertical="center" shrinkToFit="1"/>
    </xf>
    <xf numFmtId="0" fontId="90" fillId="4" borderId="143" xfId="11" applyFont="1" applyFill="1" applyBorder="1" applyAlignment="1">
      <alignment horizontal="center" vertical="center" shrinkToFit="1"/>
    </xf>
    <xf numFmtId="0" fontId="90" fillId="4" borderId="144" xfId="11" applyFont="1" applyFill="1" applyBorder="1" applyAlignment="1">
      <alignment horizontal="center" vertical="center" shrinkToFit="1"/>
    </xf>
    <xf numFmtId="0" fontId="90" fillId="0" borderId="0" xfId="11" applyFont="1" applyAlignment="1">
      <alignment horizontal="center" vertical="center" shrinkToFit="1"/>
    </xf>
    <xf numFmtId="0" fontId="90" fillId="0" borderId="0" xfId="11" applyFont="1" applyAlignment="1">
      <alignment horizontal="center" vertical="center"/>
    </xf>
    <xf numFmtId="0" fontId="95" fillId="10" borderId="94" xfId="11" applyFont="1" applyFill="1" applyBorder="1" applyAlignment="1">
      <alignment horizontal="center" vertical="center"/>
    </xf>
    <xf numFmtId="0" fontId="95" fillId="10" borderId="13" xfId="11" applyFont="1" applyFill="1" applyBorder="1" applyAlignment="1">
      <alignment horizontal="center" vertical="center"/>
    </xf>
    <xf numFmtId="0" fontId="95" fillId="10" borderId="49" xfId="11" applyFont="1" applyFill="1" applyBorder="1" applyAlignment="1">
      <alignment horizontal="center" vertical="center"/>
    </xf>
    <xf numFmtId="0" fontId="95" fillId="10" borderId="48" xfId="11" applyFont="1" applyFill="1" applyBorder="1" applyAlignment="1">
      <alignment horizontal="center" vertical="center"/>
    </xf>
    <xf numFmtId="0" fontId="95" fillId="10" borderId="145" xfId="11" applyFont="1" applyFill="1" applyBorder="1" applyAlignment="1">
      <alignment horizontal="center" vertical="center"/>
    </xf>
    <xf numFmtId="0" fontId="95" fillId="10" borderId="95" xfId="11" applyFont="1" applyFill="1" applyBorder="1" applyAlignment="1">
      <alignment horizontal="center" vertical="center"/>
    </xf>
    <xf numFmtId="0" fontId="94" fillId="10" borderId="17" xfId="11" applyFont="1" applyFill="1" applyBorder="1" applyAlignment="1">
      <alignment horizontal="left" vertical="top" wrapText="1"/>
    </xf>
    <xf numFmtId="0" fontId="94" fillId="10" borderId="72" xfId="11" applyFont="1" applyFill="1" applyBorder="1" applyAlignment="1">
      <alignment horizontal="left" vertical="top" wrapText="1"/>
    </xf>
    <xf numFmtId="0" fontId="94" fillId="10" borderId="73" xfId="11" applyFont="1" applyFill="1" applyBorder="1" applyAlignment="1">
      <alignment horizontal="left" vertical="top" wrapText="1"/>
    </xf>
    <xf numFmtId="0" fontId="92" fillId="10" borderId="72" xfId="11" applyFont="1" applyFill="1" applyBorder="1" applyAlignment="1">
      <alignment horizontal="center" vertical="center" wrapText="1"/>
    </xf>
    <xf numFmtId="0" fontId="92" fillId="10" borderId="73" xfId="11" applyFont="1" applyFill="1" applyBorder="1" applyAlignment="1">
      <alignment horizontal="center" vertical="center" wrapText="1"/>
    </xf>
    <xf numFmtId="0" fontId="92" fillId="10" borderId="146" xfId="11" applyFont="1" applyFill="1" applyBorder="1" applyAlignment="1">
      <alignment horizontal="center" vertical="center" wrapText="1"/>
    </xf>
    <xf numFmtId="0" fontId="92" fillId="10" borderId="59" xfId="11" applyFont="1" applyFill="1" applyBorder="1" applyAlignment="1">
      <alignment horizontal="center" vertical="center" wrapText="1"/>
    </xf>
    <xf numFmtId="0" fontId="95" fillId="8" borderId="52" xfId="11" applyFont="1" applyFill="1" applyBorder="1" applyAlignment="1">
      <alignment horizontal="center" vertical="center"/>
    </xf>
    <xf numFmtId="0" fontId="95" fillId="8" borderId="8" xfId="11" applyFont="1" applyFill="1" applyBorder="1" applyAlignment="1">
      <alignment horizontal="center" vertical="center"/>
    </xf>
    <xf numFmtId="0" fontId="95" fillId="8" borderId="7" xfId="11" applyFont="1" applyFill="1" applyBorder="1" applyAlignment="1">
      <alignment horizontal="center" vertical="center"/>
    </xf>
    <xf numFmtId="0" fontId="95" fillId="8" borderId="60" xfId="11" applyFont="1" applyFill="1" applyBorder="1" applyAlignment="1">
      <alignment horizontal="center" vertical="center"/>
    </xf>
    <xf numFmtId="0" fontId="95" fillId="8" borderId="147" xfId="11" applyFont="1" applyFill="1" applyBorder="1" applyAlignment="1">
      <alignment horizontal="center" vertical="center"/>
    </xf>
    <xf numFmtId="0" fontId="92" fillId="8" borderId="17" xfId="11" applyFont="1" applyFill="1" applyBorder="1" applyAlignment="1">
      <alignment horizontal="center" vertical="center" wrapText="1"/>
    </xf>
    <xf numFmtId="0" fontId="92" fillId="8" borderId="72" xfId="11" applyFont="1" applyFill="1" applyBorder="1" applyAlignment="1">
      <alignment horizontal="center" vertical="center" wrapText="1"/>
    </xf>
    <xf numFmtId="0" fontId="92" fillId="8" borderId="73" xfId="11" applyFont="1" applyFill="1" applyBorder="1" applyAlignment="1">
      <alignment horizontal="center" vertical="center" wrapText="1"/>
    </xf>
    <xf numFmtId="0" fontId="94" fillId="8" borderId="72" xfId="11" applyFont="1" applyFill="1" applyBorder="1" applyAlignment="1">
      <alignment horizontal="left" vertical="top" wrapText="1"/>
    </xf>
    <xf numFmtId="0" fontId="94" fillId="8" borderId="146" xfId="11" applyFont="1" applyFill="1" applyBorder="1" applyAlignment="1">
      <alignment horizontal="left" vertical="top" wrapText="1"/>
    </xf>
    <xf numFmtId="0" fontId="90" fillId="4" borderId="151" xfId="11" applyFont="1" applyFill="1" applyBorder="1" applyAlignment="1">
      <alignment horizontal="center" vertical="center"/>
    </xf>
    <xf numFmtId="0" fontId="90" fillId="4" borderId="28" xfId="11" applyFont="1" applyFill="1" applyBorder="1" applyAlignment="1">
      <alignment horizontal="center" vertical="center"/>
    </xf>
    <xf numFmtId="0" fontId="90" fillId="4" borderId="152" xfId="11" applyFont="1" applyFill="1" applyBorder="1" applyAlignment="1">
      <alignment horizontal="center" vertical="center" shrinkToFit="1"/>
    </xf>
    <xf numFmtId="0" fontId="90" fillId="4" borderId="100" xfId="11" applyFont="1" applyFill="1" applyBorder="1" applyAlignment="1">
      <alignment horizontal="center" vertical="center" shrinkToFit="1"/>
    </xf>
    <xf numFmtId="0" fontId="95" fillId="12" borderId="94" xfId="11" applyFont="1" applyFill="1" applyBorder="1" applyAlignment="1">
      <alignment horizontal="center" vertical="center"/>
    </xf>
    <xf numFmtId="0" fontId="95" fillId="12" borderId="13" xfId="11" applyFont="1" applyFill="1" applyBorder="1" applyAlignment="1">
      <alignment horizontal="center" vertical="center"/>
    </xf>
    <xf numFmtId="0" fontId="95" fillId="12" borderId="49" xfId="11" applyFont="1" applyFill="1" applyBorder="1" applyAlignment="1">
      <alignment horizontal="center" vertical="center"/>
    </xf>
    <xf numFmtId="0" fontId="95" fillId="12" borderId="48" xfId="11" applyFont="1" applyFill="1" applyBorder="1" applyAlignment="1">
      <alignment horizontal="center" vertical="center"/>
    </xf>
    <xf numFmtId="0" fontId="95" fillId="12" borderId="153" xfId="11" applyFont="1" applyFill="1" applyBorder="1" applyAlignment="1">
      <alignment horizontal="center" vertical="center"/>
    </xf>
    <xf numFmtId="0" fontId="95" fillId="12" borderId="145" xfId="11" applyFont="1" applyFill="1" applyBorder="1" applyAlignment="1">
      <alignment horizontal="center" vertical="center"/>
    </xf>
    <xf numFmtId="0" fontId="94" fillId="12" borderId="17" xfId="11" applyFont="1" applyFill="1" applyBorder="1" applyAlignment="1">
      <alignment horizontal="left" vertical="top" wrapText="1"/>
    </xf>
    <xf numFmtId="0" fontId="92" fillId="12" borderId="72" xfId="11" applyFont="1" applyFill="1" applyBorder="1" applyAlignment="1">
      <alignment horizontal="center" vertical="center" wrapText="1"/>
    </xf>
    <xf numFmtId="0" fontId="94" fillId="12" borderId="73" xfId="11" applyFont="1" applyFill="1" applyBorder="1" applyAlignment="1">
      <alignment horizontal="left" vertical="top" wrapText="1"/>
    </xf>
    <xf numFmtId="0" fontId="94" fillId="12" borderId="72" xfId="11" applyFont="1" applyFill="1" applyBorder="1" applyAlignment="1">
      <alignment horizontal="left" vertical="top" wrapText="1"/>
    </xf>
    <xf numFmtId="0" fontId="92" fillId="12" borderId="154" xfId="11" applyFont="1" applyFill="1" applyBorder="1" applyAlignment="1">
      <alignment horizontal="center" vertical="center" wrapText="1"/>
    </xf>
    <xf numFmtId="0" fontId="92" fillId="12" borderId="59" xfId="11" applyFont="1" applyFill="1" applyBorder="1" applyAlignment="1">
      <alignment horizontal="center" vertical="center" wrapText="1"/>
    </xf>
    <xf numFmtId="14" fontId="90" fillId="0" borderId="0" xfId="11" applyNumberFormat="1" applyFont="1">
      <alignment vertical="center"/>
    </xf>
    <xf numFmtId="38" fontId="17" fillId="12" borderId="13" xfId="2" applyFont="1" applyFill="1" applyBorder="1" applyAlignment="1" applyProtection="1">
      <alignment vertical="center" shrinkToFit="1"/>
      <protection locked="0"/>
    </xf>
    <xf numFmtId="38" fontId="17" fillId="12" borderId="2" xfId="2" applyFont="1" applyFill="1" applyBorder="1" applyAlignment="1" applyProtection="1">
      <alignment vertical="center" shrinkToFit="1"/>
      <protection locked="0"/>
    </xf>
    <xf numFmtId="0" fontId="10" fillId="12" borderId="2" xfId="15" applyFont="1" applyFill="1" applyBorder="1" applyAlignment="1" applyProtection="1">
      <alignment vertical="center" shrinkToFit="1"/>
      <protection locked="0"/>
    </xf>
    <xf numFmtId="0" fontId="58" fillId="4" borderId="15" xfId="15" applyFont="1" applyFill="1" applyBorder="1" applyAlignment="1">
      <alignment horizontal="center" vertical="center"/>
    </xf>
    <xf numFmtId="0" fontId="47" fillId="23" borderId="155" xfId="17" applyFont="1" applyFill="1" applyBorder="1" applyAlignment="1">
      <alignment horizontal="center" vertical="center"/>
    </xf>
    <xf numFmtId="11" fontId="49" fillId="24" borderId="159" xfId="17" applyNumberFormat="1" applyFont="1" applyFill="1" applyBorder="1" applyAlignment="1" applyProtection="1">
      <alignment horizontal="left" vertical="center" wrapText="1"/>
      <protection locked="0"/>
    </xf>
    <xf numFmtId="0" fontId="0" fillId="0" borderId="4" xfId="0" applyBorder="1" applyAlignment="1">
      <alignment horizontal="center" vertical="center"/>
    </xf>
    <xf numFmtId="0" fontId="58" fillId="4" borderId="93" xfId="15" applyFont="1" applyFill="1" applyBorder="1" applyAlignment="1">
      <alignment horizontal="center" vertical="center"/>
    </xf>
    <xf numFmtId="0" fontId="47" fillId="15" borderId="52" xfId="15" applyFont="1" applyFill="1" applyBorder="1" applyAlignment="1">
      <alignment horizontal="center" vertical="center"/>
    </xf>
    <xf numFmtId="0" fontId="47" fillId="15" borderId="55" xfId="15" applyFont="1" applyFill="1" applyBorder="1" applyAlignment="1">
      <alignment horizontal="center" vertical="center"/>
    </xf>
    <xf numFmtId="0" fontId="47" fillId="15" borderId="56" xfId="15" applyFont="1" applyFill="1" applyBorder="1" applyAlignment="1">
      <alignment horizontal="center" vertical="center"/>
    </xf>
    <xf numFmtId="0" fontId="47" fillId="18" borderId="52" xfId="15" applyFont="1" applyFill="1" applyBorder="1" applyAlignment="1">
      <alignment horizontal="center" vertical="center"/>
    </xf>
    <xf numFmtId="0" fontId="47" fillId="18" borderId="55" xfId="15" applyFont="1" applyFill="1" applyBorder="1" applyAlignment="1">
      <alignment horizontal="center" vertical="center"/>
    </xf>
    <xf numFmtId="0" fontId="47" fillId="18" borderId="56" xfId="15" applyFont="1" applyFill="1" applyBorder="1" applyAlignment="1">
      <alignment horizontal="center" vertical="center"/>
    </xf>
    <xf numFmtId="0" fontId="47" fillId="13" borderId="52" xfId="15" applyFont="1" applyFill="1" applyBorder="1" applyAlignment="1">
      <alignment horizontal="center" vertical="center"/>
    </xf>
    <xf numFmtId="0" fontId="47" fillId="13" borderId="55" xfId="15" applyFont="1" applyFill="1" applyBorder="1" applyAlignment="1">
      <alignment horizontal="center" vertical="center"/>
    </xf>
    <xf numFmtId="0" fontId="47" fillId="13" borderId="56" xfId="15" applyFont="1" applyFill="1" applyBorder="1" applyAlignment="1">
      <alignment horizontal="center" vertical="center"/>
    </xf>
    <xf numFmtId="0" fontId="47" fillId="16" borderId="52" xfId="15" applyFont="1" applyFill="1" applyBorder="1" applyAlignment="1">
      <alignment horizontal="center" vertical="center"/>
    </xf>
    <xf numFmtId="0" fontId="47" fillId="16" borderId="56" xfId="15" applyFont="1" applyFill="1" applyBorder="1" applyAlignment="1">
      <alignment horizontal="center" vertical="center"/>
    </xf>
    <xf numFmtId="0" fontId="47" fillId="17" borderId="52" xfId="15" applyFont="1" applyFill="1" applyBorder="1" applyAlignment="1">
      <alignment horizontal="center" vertical="center"/>
    </xf>
    <xf numFmtId="0" fontId="47" fillId="17" borderId="55" xfId="15" applyFont="1" applyFill="1" applyBorder="1" applyAlignment="1">
      <alignment horizontal="center" vertical="center"/>
    </xf>
    <xf numFmtId="0" fontId="47" fillId="17" borderId="56" xfId="15" applyFont="1" applyFill="1" applyBorder="1" applyAlignment="1">
      <alignment horizontal="center" vertical="center"/>
    </xf>
    <xf numFmtId="38" fontId="45" fillId="8" borderId="50" xfId="1" applyFont="1" applyFill="1" applyBorder="1" applyAlignment="1" applyProtection="1">
      <alignment horizontal="right" vertical="center" shrinkToFit="1"/>
      <protection locked="0"/>
    </xf>
    <xf numFmtId="38" fontId="45" fillId="8" borderId="88" xfId="1" applyFont="1" applyFill="1" applyBorder="1" applyAlignment="1" applyProtection="1">
      <alignment horizontal="right" vertical="center" shrinkToFit="1"/>
      <protection locked="0"/>
    </xf>
    <xf numFmtId="38" fontId="45" fillId="8" borderId="85" xfId="1" applyFont="1" applyFill="1" applyBorder="1" applyAlignment="1" applyProtection="1">
      <alignment horizontal="right" vertical="center" shrinkToFit="1"/>
      <protection locked="0"/>
    </xf>
    <xf numFmtId="38" fontId="45" fillId="12" borderId="45" xfId="1" applyFont="1" applyFill="1" applyBorder="1" applyAlignment="1" applyProtection="1">
      <alignment vertical="center" shrinkToFit="1"/>
      <protection locked="0"/>
    </xf>
    <xf numFmtId="38" fontId="45" fillId="12" borderId="88" xfId="1" applyFont="1" applyFill="1" applyBorder="1" applyAlignment="1" applyProtection="1">
      <alignment vertical="center" shrinkToFit="1"/>
      <protection locked="0"/>
    </xf>
    <xf numFmtId="38" fontId="45" fillId="12" borderId="55" xfId="1" applyFont="1" applyFill="1" applyBorder="1" applyAlignment="1" applyProtection="1">
      <alignment vertical="center" shrinkToFit="1"/>
      <protection locked="0"/>
    </xf>
    <xf numFmtId="38" fontId="45" fillId="12" borderId="89" xfId="1" applyFont="1" applyFill="1" applyBorder="1" applyAlignment="1" applyProtection="1">
      <alignment vertical="center" shrinkToFit="1"/>
      <protection locked="0"/>
    </xf>
    <xf numFmtId="38" fontId="45" fillId="12" borderId="16" xfId="1" applyFont="1" applyFill="1" applyBorder="1" applyAlignment="1" applyProtection="1">
      <alignment vertical="center" shrinkToFit="1"/>
      <protection locked="0"/>
    </xf>
    <xf numFmtId="38" fontId="45" fillId="12" borderId="51" xfId="1" applyFont="1" applyFill="1" applyBorder="1" applyAlignment="1" applyProtection="1">
      <alignment vertical="center" shrinkToFit="1"/>
      <protection locked="0"/>
    </xf>
    <xf numFmtId="38" fontId="45" fillId="8" borderId="51" xfId="1" applyFont="1" applyFill="1" applyBorder="1" applyAlignment="1" applyProtection="1">
      <alignment horizontal="right" vertical="center" shrinkToFit="1"/>
      <protection locked="0"/>
    </xf>
    <xf numFmtId="38" fontId="45" fillId="8" borderId="47" xfId="1" applyFont="1" applyFill="1" applyBorder="1" applyAlignment="1" applyProtection="1">
      <alignment horizontal="right" vertical="center" shrinkToFit="1"/>
      <protection locked="0"/>
    </xf>
    <xf numFmtId="38" fontId="45" fillId="8" borderId="56" xfId="1" applyFont="1" applyFill="1" applyBorder="1" applyAlignment="1" applyProtection="1">
      <alignment horizontal="right" vertical="center" shrinkToFit="1"/>
      <protection locked="0"/>
    </xf>
    <xf numFmtId="0" fontId="47" fillId="6" borderId="0" xfId="15" applyFont="1" applyFill="1" applyAlignment="1">
      <alignment horizontal="center" vertical="center" shrinkToFit="1"/>
    </xf>
    <xf numFmtId="0" fontId="47" fillId="6" borderId="19" xfId="15" applyFont="1" applyFill="1" applyBorder="1" applyAlignment="1">
      <alignment horizontal="center" vertical="center" shrinkToFit="1"/>
    </xf>
    <xf numFmtId="38" fontId="45" fillId="8" borderId="89" xfId="1" applyFont="1" applyFill="1" applyBorder="1" applyAlignment="1" applyProtection="1">
      <alignment horizontal="right" vertical="center" shrinkToFit="1"/>
      <protection locked="0"/>
    </xf>
    <xf numFmtId="38" fontId="45" fillId="8" borderId="59" xfId="1" applyFont="1" applyFill="1" applyBorder="1" applyAlignment="1" applyProtection="1">
      <alignment horizontal="right" vertical="center" shrinkToFit="1"/>
      <protection locked="0"/>
    </xf>
    <xf numFmtId="38" fontId="55" fillId="6" borderId="6" xfId="1" applyFont="1" applyFill="1" applyBorder="1" applyAlignment="1" applyProtection="1">
      <alignment horizontal="right" vertical="center" shrinkToFit="1"/>
    </xf>
    <xf numFmtId="38" fontId="55" fillId="6" borderId="12" xfId="1" applyFont="1" applyFill="1" applyBorder="1" applyAlignment="1" applyProtection="1">
      <alignment horizontal="right" vertical="center" shrinkToFit="1"/>
    </xf>
    <xf numFmtId="38" fontId="45" fillId="8" borderId="93" xfId="1" applyFont="1" applyFill="1" applyBorder="1" applyAlignment="1" applyProtection="1">
      <alignment horizontal="right" vertical="center" shrinkToFit="1"/>
      <protection locked="0"/>
    </xf>
    <xf numFmtId="38" fontId="45" fillId="12" borderId="50" xfId="1" applyFont="1" applyFill="1" applyBorder="1" applyAlignment="1" applyProtection="1">
      <alignment vertical="center" shrinkToFit="1"/>
      <protection locked="0"/>
    </xf>
    <xf numFmtId="38" fontId="45" fillId="12" borderId="6" xfId="1" applyFont="1" applyFill="1" applyBorder="1" applyAlignment="1" applyProtection="1">
      <alignment vertical="center" shrinkToFit="1"/>
      <protection locked="0"/>
    </xf>
    <xf numFmtId="38" fontId="45" fillId="12" borderId="12" xfId="1" applyFont="1" applyFill="1" applyBorder="1" applyAlignment="1" applyProtection="1">
      <alignment vertical="center" shrinkToFit="1"/>
      <protection locked="0"/>
    </xf>
    <xf numFmtId="0" fontId="45" fillId="13" borderId="6" xfId="15" applyFont="1" applyFill="1" applyBorder="1" applyAlignment="1">
      <alignment horizontal="right" vertical="center" shrinkToFit="1"/>
    </xf>
    <xf numFmtId="0" fontId="45" fillId="13" borderId="12" xfId="15" applyFont="1" applyFill="1" applyBorder="1" applyAlignment="1">
      <alignment horizontal="right" vertical="center" shrinkToFit="1"/>
    </xf>
    <xf numFmtId="0" fontId="45" fillId="13" borderId="3" xfId="15" applyFont="1" applyFill="1" applyBorder="1" applyAlignment="1">
      <alignment horizontal="right" vertical="center" shrinkToFit="1"/>
    </xf>
    <xf numFmtId="38" fontId="55" fillId="0" borderId="6" xfId="1" applyFont="1" applyFill="1" applyBorder="1" applyAlignment="1" applyProtection="1">
      <alignment horizontal="right" vertical="center" shrinkToFit="1"/>
    </xf>
    <xf numFmtId="38" fontId="55" fillId="0" borderId="12" xfId="1" applyFont="1" applyFill="1" applyBorder="1" applyAlignment="1" applyProtection="1">
      <alignment horizontal="right" vertical="center" shrinkToFit="1"/>
    </xf>
    <xf numFmtId="38" fontId="55" fillId="0" borderId="89" xfId="1" applyFont="1" applyFill="1" applyBorder="1" applyAlignment="1" applyProtection="1">
      <alignment horizontal="right" vertical="center" shrinkToFit="1"/>
    </xf>
    <xf numFmtId="38" fontId="55" fillId="0" borderId="16" xfId="1" applyFont="1" applyFill="1" applyBorder="1" applyAlignment="1" applyProtection="1">
      <alignment horizontal="right" vertical="center" shrinkToFit="1"/>
    </xf>
    <xf numFmtId="38" fontId="45" fillId="8" borderId="45" xfId="1" applyFont="1" applyFill="1" applyBorder="1" applyAlignment="1" applyProtection="1">
      <alignment horizontal="right" vertical="center" shrinkToFit="1"/>
      <protection locked="0"/>
    </xf>
    <xf numFmtId="38" fontId="45" fillId="12" borderId="51" xfId="2" applyFont="1" applyFill="1" applyBorder="1" applyAlignment="1" applyProtection="1">
      <alignment vertical="center" shrinkToFit="1"/>
      <protection locked="0"/>
    </xf>
    <xf numFmtId="38" fontId="45" fillId="12" borderId="45" xfId="2" applyFont="1" applyFill="1" applyBorder="1" applyAlignment="1" applyProtection="1">
      <alignment vertical="center" shrinkToFit="1"/>
      <protection locked="0"/>
    </xf>
    <xf numFmtId="38" fontId="45" fillId="12" borderId="93" xfId="2" applyFont="1" applyFill="1" applyBorder="1" applyAlignment="1" applyProtection="1">
      <alignment vertical="center" shrinkToFit="1"/>
      <protection locked="0"/>
    </xf>
    <xf numFmtId="38" fontId="55" fillId="12" borderId="6" xfId="1" applyFont="1" applyFill="1" applyBorder="1" applyAlignment="1" applyProtection="1">
      <alignment vertical="center" shrinkToFit="1"/>
      <protection locked="0"/>
    </xf>
    <xf numFmtId="38" fontId="55" fillId="12" borderId="12" xfId="1" applyFont="1" applyFill="1" applyBorder="1" applyAlignment="1" applyProtection="1">
      <alignment vertical="center" shrinkToFit="1"/>
      <protection locked="0"/>
    </xf>
    <xf numFmtId="38" fontId="55" fillId="12" borderId="3" xfId="1" applyFont="1" applyFill="1" applyBorder="1" applyAlignment="1" applyProtection="1">
      <alignment vertical="center" shrinkToFit="1"/>
      <protection locked="0"/>
    </xf>
    <xf numFmtId="38" fontId="55" fillId="12" borderId="89" xfId="1" applyFont="1" applyFill="1" applyBorder="1" applyAlignment="1" applyProtection="1">
      <alignment vertical="center" shrinkToFit="1"/>
      <protection locked="0"/>
    </xf>
    <xf numFmtId="38" fontId="55" fillId="12" borderId="16" xfId="1" applyFont="1" applyFill="1" applyBorder="1" applyAlignment="1" applyProtection="1">
      <alignment vertical="center" shrinkToFit="1"/>
      <protection locked="0"/>
    </xf>
    <xf numFmtId="38" fontId="55" fillId="12" borderId="82" xfId="1" applyFont="1" applyFill="1" applyBorder="1" applyAlignment="1" applyProtection="1">
      <alignment vertical="center" shrinkToFit="1"/>
      <protection locked="0"/>
    </xf>
    <xf numFmtId="38" fontId="55" fillId="0" borderId="88" xfId="1" applyFont="1" applyFill="1" applyBorder="1" applyAlignment="1" applyProtection="1">
      <alignment horizontal="right" vertical="center" shrinkToFit="1"/>
    </xf>
    <xf numFmtId="38" fontId="55" fillId="0" borderId="85" xfId="1" applyFont="1" applyFill="1" applyBorder="1" applyAlignment="1" applyProtection="1">
      <alignment horizontal="right" vertical="center" shrinkToFit="1"/>
    </xf>
    <xf numFmtId="38" fontId="55" fillId="0" borderId="3" xfId="1" applyFont="1" applyFill="1" applyBorder="1" applyAlignment="1" applyProtection="1">
      <alignment horizontal="right" vertical="center" shrinkToFit="1"/>
    </xf>
    <xf numFmtId="38" fontId="55" fillId="0" borderId="82" xfId="1" applyFont="1" applyFill="1" applyBorder="1" applyAlignment="1" applyProtection="1">
      <alignment horizontal="right" vertical="center" shrinkToFit="1"/>
    </xf>
    <xf numFmtId="38" fontId="55" fillId="13" borderId="88" xfId="1" applyFont="1" applyFill="1" applyBorder="1" applyAlignment="1" applyProtection="1">
      <alignment horizontal="right" vertical="center" shrinkToFit="1"/>
    </xf>
    <xf numFmtId="38" fontId="55" fillId="13" borderId="55" xfId="1" applyFont="1" applyFill="1" applyBorder="1" applyAlignment="1" applyProtection="1">
      <alignment horizontal="right" vertical="center" shrinkToFit="1"/>
    </xf>
    <xf numFmtId="38" fontId="55" fillId="13" borderId="85" xfId="1" applyFont="1" applyFill="1" applyBorder="1" applyAlignment="1" applyProtection="1">
      <alignment horizontal="right" vertical="center" shrinkToFit="1"/>
    </xf>
    <xf numFmtId="38" fontId="55" fillId="13" borderId="6" xfId="1" applyFont="1" applyFill="1" applyBorder="1" applyAlignment="1" applyProtection="1">
      <alignment horizontal="right" vertical="center" shrinkToFit="1"/>
    </xf>
    <xf numFmtId="38" fontId="55" fillId="13" borderId="12" xfId="1" applyFont="1" applyFill="1" applyBorder="1" applyAlignment="1" applyProtection="1">
      <alignment horizontal="right" vertical="center" shrinkToFit="1"/>
    </xf>
    <xf numFmtId="38" fontId="55" fillId="13" borderId="3" xfId="1" applyFont="1" applyFill="1" applyBorder="1" applyAlignment="1" applyProtection="1">
      <alignment horizontal="right" vertical="center" shrinkToFit="1"/>
    </xf>
    <xf numFmtId="0" fontId="45" fillId="4" borderId="52" xfId="15" applyFont="1" applyFill="1" applyBorder="1" applyAlignment="1">
      <alignment horizontal="center" vertical="center" shrinkToFit="1"/>
    </xf>
    <xf numFmtId="0" fontId="45" fillId="4" borderId="85" xfId="15" applyFont="1" applyFill="1" applyBorder="1" applyAlignment="1">
      <alignment horizontal="center" vertical="center" shrinkToFit="1"/>
    </xf>
    <xf numFmtId="38" fontId="55" fillId="4" borderId="57" xfId="1" applyFont="1" applyFill="1" applyBorder="1" applyAlignment="1" applyProtection="1">
      <alignment horizontal="right" vertical="center" shrinkToFit="1"/>
    </xf>
    <xf numFmtId="38" fontId="55" fillId="4" borderId="3" xfId="1" applyFont="1" applyFill="1" applyBorder="1" applyAlignment="1" applyProtection="1">
      <alignment horizontal="right" vertical="center" shrinkToFit="1"/>
    </xf>
    <xf numFmtId="38" fontId="55" fillId="4" borderId="17" xfId="1" applyFont="1" applyFill="1" applyBorder="1" applyAlignment="1" applyProtection="1">
      <alignment horizontal="right" vertical="center" shrinkToFit="1"/>
    </xf>
    <xf numFmtId="38" fontId="55" fillId="4" borderId="82" xfId="1" applyFont="1" applyFill="1" applyBorder="1" applyAlignment="1" applyProtection="1">
      <alignment horizontal="right" vertical="center" shrinkToFit="1"/>
    </xf>
    <xf numFmtId="38" fontId="55" fillId="6" borderId="89" xfId="1" applyFont="1" applyFill="1" applyBorder="1" applyAlignment="1" applyProtection="1">
      <alignment horizontal="right" vertical="center" shrinkToFit="1"/>
    </xf>
    <xf numFmtId="38" fontId="55" fillId="6" borderId="82" xfId="1" applyFont="1" applyFill="1" applyBorder="1" applyAlignment="1" applyProtection="1">
      <alignment horizontal="right" vertical="center" shrinkToFit="1"/>
    </xf>
    <xf numFmtId="0" fontId="45" fillId="13" borderId="88" xfId="15" applyFont="1" applyFill="1" applyBorder="1" applyAlignment="1">
      <alignment horizontal="center" vertical="center" shrinkToFit="1"/>
    </xf>
    <xf numFmtId="0" fontId="45" fillId="13" borderId="55" xfId="15" applyFont="1" applyFill="1" applyBorder="1" applyAlignment="1">
      <alignment horizontal="center" vertical="center" shrinkToFit="1"/>
    </xf>
    <xf numFmtId="38" fontId="55" fillId="8" borderId="6" xfId="1" applyFont="1" applyFill="1" applyBorder="1" applyAlignment="1" applyProtection="1">
      <alignment horizontal="right" vertical="center" shrinkToFit="1"/>
      <protection locked="0"/>
    </xf>
    <xf numFmtId="38" fontId="55" fillId="8" borderId="58" xfId="1" applyFont="1" applyFill="1" applyBorder="1" applyAlignment="1" applyProtection="1">
      <alignment horizontal="right" vertical="center" shrinkToFit="1"/>
      <protection locked="0"/>
    </xf>
    <xf numFmtId="38" fontId="55" fillId="8" borderId="89" xfId="1" applyFont="1" applyFill="1" applyBorder="1" applyAlignment="1" applyProtection="1">
      <alignment horizontal="right" vertical="center" shrinkToFit="1"/>
      <protection locked="0"/>
    </xf>
    <xf numFmtId="38" fontId="55" fillId="8" borderId="59" xfId="1" applyFont="1" applyFill="1" applyBorder="1" applyAlignment="1" applyProtection="1">
      <alignment horizontal="right" vertical="center" shrinkToFit="1"/>
      <protection locked="0"/>
    </xf>
    <xf numFmtId="38" fontId="56" fillId="13" borderId="12" xfId="1" applyFont="1" applyFill="1" applyBorder="1" applyAlignment="1" applyProtection="1">
      <alignment horizontal="right" vertical="center" shrinkToFit="1"/>
    </xf>
    <xf numFmtId="38" fontId="56" fillId="13" borderId="58" xfId="1" applyFont="1" applyFill="1" applyBorder="1" applyAlignment="1" applyProtection="1">
      <alignment horizontal="right" vertical="center" shrinkToFit="1"/>
    </xf>
    <xf numFmtId="0" fontId="49" fillId="4" borderId="52" xfId="15" applyFont="1" applyFill="1" applyBorder="1" applyAlignment="1">
      <alignment horizontal="center" vertical="center" shrinkToFit="1"/>
    </xf>
    <xf numFmtId="0" fontId="49" fillId="4" borderId="55" xfId="15" applyFont="1" applyFill="1" applyBorder="1" applyAlignment="1">
      <alignment horizontal="center" vertical="center" shrinkToFit="1"/>
    </xf>
    <xf numFmtId="0" fontId="49" fillId="4" borderId="56" xfId="15" applyFont="1" applyFill="1" applyBorder="1" applyAlignment="1">
      <alignment horizontal="center" vertical="center" shrinkToFit="1"/>
    </xf>
    <xf numFmtId="0" fontId="49" fillId="4" borderId="57" xfId="15" applyFont="1" applyFill="1" applyBorder="1" applyAlignment="1">
      <alignment horizontal="center" vertical="center" shrinkToFit="1"/>
    </xf>
    <xf numFmtId="0" fontId="49" fillId="4" borderId="12" xfId="15" applyFont="1" applyFill="1" applyBorder="1" applyAlignment="1">
      <alignment horizontal="center" vertical="center" shrinkToFit="1"/>
    </xf>
    <xf numFmtId="0" fontId="49" fillId="4" borderId="58" xfId="15" applyFont="1" applyFill="1" applyBorder="1" applyAlignment="1">
      <alignment horizontal="center" vertical="center" shrinkToFit="1"/>
    </xf>
    <xf numFmtId="0" fontId="49" fillId="4" borderId="17" xfId="15" applyFont="1" applyFill="1" applyBorder="1" applyAlignment="1">
      <alignment horizontal="center" vertical="center" shrinkToFit="1"/>
    </xf>
    <xf numFmtId="0" fontId="49" fillId="4" borderId="16" xfId="15" applyFont="1" applyFill="1" applyBorder="1" applyAlignment="1">
      <alignment horizontal="center" vertical="center" shrinkToFit="1"/>
    </xf>
    <xf numFmtId="0" fontId="49" fillId="4" borderId="59" xfId="15" applyFont="1" applyFill="1" applyBorder="1" applyAlignment="1">
      <alignment horizontal="center" vertical="center" shrinkToFit="1"/>
    </xf>
    <xf numFmtId="0" fontId="55" fillId="12" borderId="52" xfId="15" applyFont="1" applyFill="1" applyBorder="1" applyAlignment="1" applyProtection="1">
      <alignment horizontal="center" vertical="center" shrinkToFit="1"/>
      <protection locked="0"/>
    </xf>
    <xf numFmtId="0" fontId="55" fillId="12" borderId="55" xfId="15" applyFont="1" applyFill="1" applyBorder="1" applyAlignment="1" applyProtection="1">
      <alignment horizontal="center" vertical="center" shrinkToFit="1"/>
      <protection locked="0"/>
    </xf>
    <xf numFmtId="0" fontId="55" fillId="12" borderId="56" xfId="15" applyFont="1" applyFill="1" applyBorder="1" applyAlignment="1" applyProtection="1">
      <alignment horizontal="center" vertical="center" shrinkToFit="1"/>
      <protection locked="0"/>
    </xf>
    <xf numFmtId="0" fontId="55" fillId="12" borderId="57" xfId="15" applyFont="1" applyFill="1" applyBorder="1" applyAlignment="1" applyProtection="1">
      <alignment horizontal="left" vertical="center" shrinkToFit="1"/>
      <protection locked="0"/>
    </xf>
    <xf numFmtId="0" fontId="55" fillId="12" borderId="12" xfId="15" applyFont="1" applyFill="1" applyBorder="1" applyAlignment="1" applyProtection="1">
      <alignment horizontal="left" vertical="center" shrinkToFit="1"/>
      <protection locked="0"/>
    </xf>
    <xf numFmtId="0" fontId="55" fillId="12" borderId="58" xfId="15" applyFont="1" applyFill="1" applyBorder="1" applyAlignment="1" applyProtection="1">
      <alignment horizontal="left" vertical="center" shrinkToFit="1"/>
      <protection locked="0"/>
    </xf>
    <xf numFmtId="49" fontId="55" fillId="8" borderId="17" xfId="15" quotePrefix="1" applyNumberFormat="1" applyFont="1" applyFill="1" applyBorder="1" applyAlignment="1" applyProtection="1">
      <alignment horizontal="left" vertical="center" shrinkToFit="1"/>
      <protection locked="0"/>
    </xf>
    <xf numFmtId="49" fontId="55" fillId="8" borderId="16" xfId="15" quotePrefix="1" applyNumberFormat="1" applyFont="1" applyFill="1" applyBorder="1" applyAlignment="1" applyProtection="1">
      <alignment horizontal="left" vertical="center" shrinkToFit="1"/>
      <protection locked="0"/>
    </xf>
    <xf numFmtId="49" fontId="55" fillId="8" borderId="59" xfId="15" quotePrefix="1" applyNumberFormat="1" applyFont="1" applyFill="1" applyBorder="1" applyAlignment="1" applyProtection="1">
      <alignment horizontal="left" vertical="center" shrinkToFit="1"/>
      <protection locked="0"/>
    </xf>
    <xf numFmtId="38" fontId="45" fillId="12" borderId="93" xfId="1" applyFont="1" applyFill="1" applyBorder="1" applyAlignment="1" applyProtection="1">
      <alignment vertical="center" shrinkToFit="1"/>
      <protection locked="0"/>
    </xf>
    <xf numFmtId="38" fontId="55" fillId="13" borderId="89" xfId="1" applyFont="1" applyFill="1" applyBorder="1" applyAlignment="1" applyProtection="1">
      <alignment horizontal="right" vertical="center" shrinkToFit="1"/>
    </xf>
    <xf numFmtId="38" fontId="55" fillId="13" borderId="16" xfId="1" applyFont="1" applyFill="1" applyBorder="1" applyAlignment="1" applyProtection="1">
      <alignment horizontal="right" vertical="center" shrinkToFit="1"/>
    </xf>
    <xf numFmtId="38" fontId="55" fillId="13" borderId="82" xfId="1" applyFont="1" applyFill="1" applyBorder="1" applyAlignment="1" applyProtection="1">
      <alignment horizontal="right" vertical="center" shrinkToFit="1"/>
    </xf>
    <xf numFmtId="38" fontId="55" fillId="12" borderId="88" xfId="1" applyFont="1" applyFill="1" applyBorder="1" applyAlignment="1" applyProtection="1">
      <alignment vertical="center" shrinkToFit="1"/>
      <protection locked="0"/>
    </xf>
    <xf numFmtId="38" fontId="55" fillId="12" borderId="55" xfId="1" applyFont="1" applyFill="1" applyBorder="1" applyAlignment="1" applyProtection="1">
      <alignment vertical="center" shrinkToFit="1"/>
      <protection locked="0"/>
    </xf>
    <xf numFmtId="38" fontId="55" fillId="12" borderId="85" xfId="1" applyFont="1" applyFill="1" applyBorder="1" applyAlignment="1" applyProtection="1">
      <alignment vertical="center" shrinkToFit="1"/>
      <protection locked="0"/>
    </xf>
    <xf numFmtId="38" fontId="55" fillId="8" borderId="88" xfId="1" applyFont="1" applyFill="1" applyBorder="1" applyAlignment="1" applyProtection="1">
      <alignment horizontal="right" vertical="center" shrinkToFit="1"/>
      <protection locked="0"/>
    </xf>
    <xf numFmtId="38" fontId="55" fillId="8" borderId="56" xfId="1" applyFont="1" applyFill="1" applyBorder="1" applyAlignment="1" applyProtection="1">
      <alignment horizontal="right" vertical="center" shrinkToFit="1"/>
      <protection locked="0"/>
    </xf>
    <xf numFmtId="38" fontId="45" fillId="8" borderId="6" xfId="1" applyFont="1" applyFill="1" applyBorder="1" applyAlignment="1" applyProtection="1">
      <alignment horizontal="right" vertical="center" shrinkToFit="1"/>
      <protection locked="0"/>
    </xf>
    <xf numFmtId="38" fontId="45" fillId="8" borderId="58" xfId="1" applyFont="1" applyFill="1" applyBorder="1" applyAlignment="1" applyProtection="1">
      <alignment horizontal="right" vertical="center" shrinkToFit="1"/>
      <protection locked="0"/>
    </xf>
    <xf numFmtId="38" fontId="45" fillId="8" borderId="82" xfId="1" applyFont="1" applyFill="1" applyBorder="1" applyAlignment="1" applyProtection="1">
      <alignment horizontal="right" vertical="center" shrinkToFit="1"/>
      <protection locked="0"/>
    </xf>
    <xf numFmtId="38" fontId="45" fillId="8" borderId="3" xfId="1" applyFont="1" applyFill="1" applyBorder="1" applyAlignment="1" applyProtection="1">
      <alignment horizontal="right" vertical="center" shrinkToFit="1"/>
      <protection locked="0"/>
    </xf>
    <xf numFmtId="38" fontId="45" fillId="8" borderId="51" xfId="2" applyFont="1" applyFill="1" applyBorder="1" applyAlignment="1" applyProtection="1">
      <alignment horizontal="right" vertical="center" shrinkToFit="1"/>
      <protection locked="0"/>
    </xf>
    <xf numFmtId="38" fontId="45" fillId="8" borderId="93" xfId="2" applyFont="1" applyFill="1" applyBorder="1" applyAlignment="1" applyProtection="1">
      <alignment horizontal="right" vertical="center" shrinkToFit="1"/>
      <protection locked="0"/>
    </xf>
    <xf numFmtId="0" fontId="45" fillId="4" borderId="88" xfId="15" applyFont="1" applyFill="1" applyBorder="1" applyAlignment="1">
      <alignment horizontal="center" vertical="center" shrinkToFit="1"/>
    </xf>
    <xf numFmtId="0" fontId="45" fillId="4" borderId="56" xfId="15" applyFont="1" applyFill="1" applyBorder="1" applyAlignment="1">
      <alignment horizontal="center" vertical="center" shrinkToFit="1"/>
    </xf>
    <xf numFmtId="38" fontId="55" fillId="4" borderId="6" xfId="1" applyFont="1" applyFill="1" applyBorder="1" applyAlignment="1" applyProtection="1">
      <alignment horizontal="right" vertical="center" shrinkToFit="1"/>
    </xf>
    <xf numFmtId="38" fontId="55" fillId="4" borderId="58" xfId="1" applyFont="1" applyFill="1" applyBorder="1" applyAlignment="1" applyProtection="1">
      <alignment horizontal="right" vertical="center" shrinkToFit="1"/>
    </xf>
    <xf numFmtId="38" fontId="55" fillId="4" borderId="89" xfId="1" applyFont="1" applyFill="1" applyBorder="1" applyAlignment="1" applyProtection="1">
      <alignment horizontal="right" vertical="center" shrinkToFit="1"/>
    </xf>
    <xf numFmtId="38" fontId="55" fillId="4" borderId="59" xfId="1" applyFont="1" applyFill="1" applyBorder="1" applyAlignment="1" applyProtection="1">
      <alignment horizontal="right" vertical="center" shrinkToFit="1"/>
    </xf>
    <xf numFmtId="38" fontId="45" fillId="13" borderId="88" xfId="1" applyFont="1" applyFill="1" applyBorder="1" applyAlignment="1" applyProtection="1">
      <alignment horizontal="center" vertical="center" shrinkToFit="1"/>
    </xf>
    <xf numFmtId="38" fontId="45" fillId="13" borderId="55" xfId="1" applyFont="1" applyFill="1" applyBorder="1" applyAlignment="1" applyProtection="1">
      <alignment horizontal="center" vertical="center" shrinkToFit="1"/>
    </xf>
    <xf numFmtId="38" fontId="55" fillId="6" borderId="16" xfId="1" applyFont="1" applyFill="1" applyBorder="1" applyAlignment="1" applyProtection="1">
      <alignment horizontal="right" vertical="center" shrinkToFit="1"/>
    </xf>
    <xf numFmtId="0" fontId="45" fillId="13" borderId="85" xfId="15" applyFont="1" applyFill="1" applyBorder="1" applyAlignment="1">
      <alignment horizontal="center" vertical="center" shrinkToFit="1"/>
    </xf>
    <xf numFmtId="38" fontId="55" fillId="6" borderId="3" xfId="1" applyFont="1" applyFill="1" applyBorder="1" applyAlignment="1" applyProtection="1">
      <alignment horizontal="right" vertical="center" shrinkToFit="1"/>
    </xf>
    <xf numFmtId="38" fontId="45" fillId="13" borderId="85" xfId="1" applyFont="1" applyFill="1" applyBorder="1" applyAlignment="1" applyProtection="1">
      <alignment horizontal="center" vertical="center" shrinkToFit="1"/>
    </xf>
    <xf numFmtId="38" fontId="45" fillId="12" borderId="44" xfId="2" applyFont="1" applyFill="1" applyBorder="1" applyAlignment="1" applyProtection="1">
      <alignment vertical="center" shrinkToFit="1"/>
      <protection locked="0"/>
    </xf>
    <xf numFmtId="38" fontId="55" fillId="6" borderId="57" xfId="2" applyFont="1" applyFill="1" applyBorder="1" applyAlignment="1" applyProtection="1">
      <alignment horizontal="left" vertical="center" shrinkToFit="1"/>
    </xf>
    <xf numFmtId="38" fontId="55" fillId="6" borderId="12" xfId="2" applyFont="1" applyFill="1" applyBorder="1" applyAlignment="1" applyProtection="1">
      <alignment horizontal="left" vertical="center" shrinkToFit="1"/>
    </xf>
    <xf numFmtId="38" fontId="55" fillId="6" borderId="3" xfId="2" applyFont="1" applyFill="1" applyBorder="1" applyAlignment="1" applyProtection="1">
      <alignment horizontal="left" vertical="center" shrinkToFit="1"/>
    </xf>
    <xf numFmtId="38" fontId="45" fillId="13" borderId="88" xfId="2" applyFont="1" applyFill="1" applyBorder="1" applyAlignment="1" applyProtection="1">
      <alignment horizontal="center" vertical="center" shrinkToFit="1"/>
    </xf>
    <xf numFmtId="38" fontId="45" fillId="13" borderId="85" xfId="2" applyFont="1" applyFill="1" applyBorder="1" applyAlignment="1" applyProtection="1">
      <alignment horizontal="center" vertical="center" shrinkToFit="1"/>
    </xf>
    <xf numFmtId="38" fontId="45" fillId="13" borderId="55" xfId="2" applyFont="1" applyFill="1" applyBorder="1" applyAlignment="1" applyProtection="1">
      <alignment horizontal="center" vertical="center" shrinkToFit="1"/>
    </xf>
    <xf numFmtId="38" fontId="45" fillId="12" borderId="52" xfId="2" applyFont="1" applyFill="1" applyBorder="1" applyAlignment="1" applyProtection="1">
      <alignment vertical="center" shrinkToFit="1"/>
      <protection locked="0"/>
    </xf>
    <xf numFmtId="38" fontId="45" fillId="12" borderId="55" xfId="2" applyFont="1" applyFill="1" applyBorder="1" applyAlignment="1" applyProtection="1">
      <alignment vertical="center" shrinkToFit="1"/>
      <protection locked="0"/>
    </xf>
    <xf numFmtId="38" fontId="45" fillId="12" borderId="85" xfId="2" applyFont="1" applyFill="1" applyBorder="1" applyAlignment="1" applyProtection="1">
      <alignment vertical="center" shrinkToFit="1"/>
      <protection locked="0"/>
    </xf>
    <xf numFmtId="38" fontId="45" fillId="12" borderId="17" xfId="2" applyFont="1" applyFill="1" applyBorder="1" applyAlignment="1" applyProtection="1">
      <alignment vertical="center" shrinkToFit="1"/>
      <protection locked="0"/>
    </xf>
    <xf numFmtId="38" fontId="45" fillId="12" borderId="16" xfId="2" applyFont="1" applyFill="1" applyBorder="1" applyAlignment="1" applyProtection="1">
      <alignment vertical="center" shrinkToFit="1"/>
      <protection locked="0"/>
    </xf>
    <xf numFmtId="38" fontId="45" fillId="12" borderId="82" xfId="2" applyFont="1" applyFill="1" applyBorder="1" applyAlignment="1" applyProtection="1">
      <alignment vertical="center" shrinkToFit="1"/>
      <protection locked="0"/>
    </xf>
    <xf numFmtId="38" fontId="45" fillId="13" borderId="18" xfId="2" applyFont="1" applyFill="1" applyBorder="1" applyAlignment="1" applyProtection="1">
      <alignment horizontal="center" vertical="center" shrinkToFit="1"/>
    </xf>
    <xf numFmtId="38" fontId="45" fillId="13" borderId="21" xfId="2" applyFont="1" applyFill="1" applyBorder="1" applyAlignment="1" applyProtection="1">
      <alignment horizontal="center" vertical="center" shrinkToFit="1"/>
    </xf>
    <xf numFmtId="38" fontId="45" fillId="13" borderId="90" xfId="2" applyFont="1" applyFill="1" applyBorder="1" applyAlignment="1" applyProtection="1">
      <alignment horizontal="center" vertical="center" shrinkToFit="1"/>
    </xf>
    <xf numFmtId="38" fontId="45" fillId="12" borderId="57" xfId="2" applyFont="1" applyFill="1" applyBorder="1" applyAlignment="1" applyProtection="1">
      <alignment vertical="center" shrinkToFit="1"/>
      <protection locked="0"/>
    </xf>
    <xf numFmtId="38" fontId="45" fillId="12" borderId="12" xfId="2" applyFont="1" applyFill="1" applyBorder="1" applyAlignment="1" applyProtection="1">
      <alignment vertical="center" shrinkToFit="1"/>
      <protection locked="0"/>
    </xf>
    <xf numFmtId="38" fontId="45" fillId="12" borderId="3" xfId="2" applyFont="1" applyFill="1" applyBorder="1" applyAlignment="1" applyProtection="1">
      <alignment vertical="center" shrinkToFit="1"/>
      <protection locked="0"/>
    </xf>
    <xf numFmtId="177" fontId="45" fillId="4" borderId="44" xfId="15" applyNumberFormat="1" applyFont="1" applyFill="1" applyBorder="1" applyAlignment="1">
      <alignment horizontal="center" vertical="center" wrapText="1"/>
    </xf>
    <xf numFmtId="177" fontId="45" fillId="4" borderId="45" xfId="15" applyNumberFormat="1" applyFont="1" applyFill="1" applyBorder="1" applyAlignment="1">
      <alignment horizontal="center" vertical="center" wrapText="1"/>
    </xf>
    <xf numFmtId="177" fontId="45" fillId="4" borderId="47" xfId="15" applyNumberFormat="1" applyFont="1" applyFill="1" applyBorder="1" applyAlignment="1">
      <alignment horizontal="center" vertical="center" wrapText="1"/>
    </xf>
    <xf numFmtId="38" fontId="45" fillId="13" borderId="52" xfId="2" applyFont="1" applyFill="1" applyBorder="1" applyAlignment="1" applyProtection="1">
      <alignment horizontal="center" vertical="center" shrinkToFit="1"/>
    </xf>
    <xf numFmtId="38" fontId="55" fillId="0" borderId="55" xfId="1" applyFont="1" applyFill="1" applyBorder="1" applyAlignment="1" applyProtection="1">
      <alignment horizontal="right" vertical="center" shrinkToFit="1"/>
    </xf>
    <xf numFmtId="38" fontId="55" fillId="0" borderId="57" xfId="2" applyFont="1" applyFill="1" applyBorder="1" applyAlignment="1" applyProtection="1">
      <alignment horizontal="left" vertical="center" shrinkToFit="1"/>
    </xf>
    <xf numFmtId="38" fontId="55" fillId="0" borderId="12" xfId="2" applyFont="1" applyFill="1" applyBorder="1" applyAlignment="1" applyProtection="1">
      <alignment horizontal="left" vertical="center" shrinkToFit="1"/>
    </xf>
    <xf numFmtId="38" fontId="55" fillId="0" borderId="3" xfId="2" applyFont="1" applyFill="1" applyBorder="1" applyAlignment="1" applyProtection="1">
      <alignment horizontal="left" vertical="center" shrinkToFit="1"/>
    </xf>
    <xf numFmtId="0" fontId="45" fillId="0" borderId="57" xfId="15" applyFont="1" applyBorder="1" applyAlignment="1">
      <alignment horizontal="right" vertical="center" shrinkToFit="1"/>
    </xf>
    <xf numFmtId="0" fontId="45" fillId="0" borderId="12" xfId="15" applyFont="1" applyBorder="1" applyAlignment="1">
      <alignment horizontal="right" vertical="center" shrinkToFit="1"/>
    </xf>
    <xf numFmtId="0" fontId="45" fillId="0" borderId="3" xfId="15" applyFont="1" applyBorder="1" applyAlignment="1">
      <alignment horizontal="right" vertical="center" shrinkToFit="1"/>
    </xf>
    <xf numFmtId="38" fontId="45" fillId="4" borderId="51" xfId="2" applyFont="1" applyFill="1" applyBorder="1" applyAlignment="1" applyProtection="1">
      <alignment horizontal="center" vertical="center" wrapText="1"/>
    </xf>
    <xf numFmtId="38" fontId="45" fillId="4" borderId="45" xfId="2" applyFont="1" applyFill="1" applyBorder="1" applyAlignment="1" applyProtection="1">
      <alignment horizontal="center" vertical="center" wrapText="1"/>
    </xf>
    <xf numFmtId="38" fontId="45" fillId="4" borderId="47" xfId="2" applyFont="1" applyFill="1" applyBorder="1" applyAlignment="1" applyProtection="1">
      <alignment horizontal="center" vertical="center" wrapText="1"/>
    </xf>
    <xf numFmtId="0" fontId="45" fillId="12" borderId="57" xfId="15" applyFont="1" applyFill="1" applyBorder="1" applyAlignment="1" applyProtection="1">
      <alignment horizontal="left" vertical="center" shrinkToFit="1"/>
      <protection locked="0"/>
    </xf>
    <xf numFmtId="0" fontId="45" fillId="12" borderId="12" xfId="15" applyFont="1" applyFill="1" applyBorder="1" applyAlignment="1" applyProtection="1">
      <alignment horizontal="left" vertical="center" shrinkToFit="1"/>
      <protection locked="0"/>
    </xf>
    <xf numFmtId="0" fontId="45" fillId="12" borderId="58" xfId="15" applyFont="1" applyFill="1" applyBorder="1" applyAlignment="1" applyProtection="1">
      <alignment horizontal="left" vertical="center" shrinkToFit="1"/>
      <protection locked="0"/>
    </xf>
    <xf numFmtId="0" fontId="45" fillId="8" borderId="6" xfId="15" applyFont="1" applyFill="1" applyBorder="1" applyAlignment="1" applyProtection="1">
      <alignment horizontal="right" vertical="center" shrinkToFit="1"/>
      <protection locked="0"/>
    </xf>
    <xf numFmtId="0" fontId="45" fillId="8" borderId="3" xfId="15" applyFont="1" applyFill="1" applyBorder="1" applyAlignment="1" applyProtection="1">
      <alignment horizontal="right" vertical="center" shrinkToFit="1"/>
      <protection locked="0"/>
    </xf>
    <xf numFmtId="38" fontId="45" fillId="4" borderId="44" xfId="2" applyFont="1" applyFill="1" applyBorder="1" applyAlignment="1" applyProtection="1">
      <alignment horizontal="right" vertical="center" shrinkToFit="1"/>
    </xf>
    <xf numFmtId="38" fontId="45" fillId="4" borderId="45" xfId="2" applyFont="1" applyFill="1" applyBorder="1" applyAlignment="1" applyProtection="1">
      <alignment horizontal="right" vertical="center" shrinkToFit="1"/>
    </xf>
    <xf numFmtId="38" fontId="45" fillId="4" borderId="47" xfId="2" applyFont="1" applyFill="1" applyBorder="1" applyAlignment="1" applyProtection="1">
      <alignment horizontal="right" vertical="center" shrinkToFit="1"/>
    </xf>
    <xf numFmtId="38" fontId="47" fillId="0" borderId="6" xfId="2" applyFont="1" applyFill="1" applyBorder="1" applyAlignment="1" applyProtection="1">
      <alignment horizontal="right" vertical="center" shrinkToFit="1"/>
    </xf>
    <xf numFmtId="38" fontId="47" fillId="0" borderId="12" xfId="2" applyFont="1" applyFill="1" applyBorder="1" applyAlignment="1" applyProtection="1">
      <alignment horizontal="right" vertical="center" shrinkToFit="1"/>
    </xf>
    <xf numFmtId="0" fontId="45" fillId="0" borderId="6" xfId="15" applyFont="1" applyBorder="1" applyAlignment="1">
      <alignment horizontal="right" vertical="center" shrinkToFit="1"/>
    </xf>
    <xf numFmtId="38" fontId="45" fillId="0" borderId="51" xfId="2" applyFont="1" applyFill="1" applyBorder="1" applyAlignment="1" applyProtection="1">
      <alignment horizontal="right" vertical="center" wrapText="1"/>
    </xf>
    <xf numFmtId="38" fontId="45" fillId="0" borderId="45" xfId="2" applyFont="1" applyFill="1" applyBorder="1" applyAlignment="1" applyProtection="1">
      <alignment horizontal="right" vertical="center" wrapText="1"/>
    </xf>
    <xf numFmtId="38" fontId="45" fillId="0" borderId="47" xfId="2" applyFont="1" applyFill="1" applyBorder="1" applyAlignment="1" applyProtection="1">
      <alignment horizontal="right" vertical="center" wrapText="1"/>
    </xf>
    <xf numFmtId="38" fontId="45" fillId="0" borderId="91" xfId="2" applyFont="1" applyFill="1" applyBorder="1" applyAlignment="1" applyProtection="1">
      <alignment horizontal="right" vertical="center" wrapText="1"/>
    </xf>
    <xf numFmtId="38" fontId="45" fillId="0" borderId="21" xfId="2" applyFont="1" applyFill="1" applyBorder="1" applyAlignment="1" applyProtection="1">
      <alignment horizontal="right" vertical="center" wrapText="1"/>
    </xf>
    <xf numFmtId="38" fontId="45" fillId="0" borderId="28" xfId="2" applyFont="1" applyFill="1" applyBorder="1" applyAlignment="1" applyProtection="1">
      <alignment horizontal="right" vertical="center" wrapText="1"/>
    </xf>
    <xf numFmtId="38" fontId="55" fillId="0" borderId="17" xfId="2" applyFont="1" applyFill="1" applyBorder="1" applyAlignment="1" applyProtection="1">
      <alignment horizontal="left" vertical="center" shrinkToFit="1"/>
    </xf>
    <xf numFmtId="38" fontId="55" fillId="0" borderId="16" xfId="2" applyFont="1" applyFill="1" applyBorder="1" applyAlignment="1" applyProtection="1">
      <alignment horizontal="left" vertical="center" shrinkToFit="1"/>
    </xf>
    <xf numFmtId="38" fontId="55" fillId="0" borderId="82" xfId="2" applyFont="1" applyFill="1" applyBorder="1" applyAlignment="1" applyProtection="1">
      <alignment horizontal="left" vertical="center" shrinkToFit="1"/>
    </xf>
    <xf numFmtId="38" fontId="45" fillId="8" borderId="57" xfId="2" applyFont="1" applyFill="1" applyBorder="1" applyAlignment="1" applyProtection="1">
      <alignment horizontal="right" vertical="center" shrinkToFit="1"/>
      <protection locked="0"/>
    </xf>
    <xf numFmtId="38" fontId="45" fillId="8" borderId="12" xfId="2" applyFont="1" applyFill="1" applyBorder="1" applyAlignment="1" applyProtection="1">
      <alignment horizontal="right" vertical="center" shrinkToFit="1"/>
      <protection locked="0"/>
    </xf>
    <xf numFmtId="38" fontId="45" fillId="8" borderId="58" xfId="2" applyFont="1" applyFill="1" applyBorder="1" applyAlignment="1" applyProtection="1">
      <alignment horizontal="right" vertical="center" shrinkToFit="1"/>
      <protection locked="0"/>
    </xf>
    <xf numFmtId="38" fontId="45" fillId="6" borderId="57" xfId="2" applyFont="1" applyFill="1" applyBorder="1" applyAlignment="1" applyProtection="1">
      <alignment horizontal="right" vertical="center" shrinkToFit="1"/>
    </xf>
    <xf numFmtId="38" fontId="45" fillId="6" borderId="12" xfId="2" applyFont="1" applyFill="1" applyBorder="1" applyAlignment="1" applyProtection="1">
      <alignment horizontal="right" vertical="center" shrinkToFit="1"/>
    </xf>
    <xf numFmtId="38" fontId="45" fillId="6" borderId="58" xfId="2" applyFont="1" applyFill="1" applyBorder="1" applyAlignment="1" applyProtection="1">
      <alignment horizontal="right" vertical="center" shrinkToFit="1"/>
    </xf>
    <xf numFmtId="38" fontId="45" fillId="8" borderId="17" xfId="2" applyFont="1" applyFill="1" applyBorder="1" applyAlignment="1" applyProtection="1">
      <alignment horizontal="right" vertical="center" shrinkToFit="1"/>
      <protection locked="0"/>
    </xf>
    <xf numFmtId="38" fontId="45" fillId="8" borderId="16" xfId="2" applyFont="1" applyFill="1" applyBorder="1" applyAlignment="1" applyProtection="1">
      <alignment horizontal="right" vertical="center" shrinkToFit="1"/>
      <protection locked="0"/>
    </xf>
    <xf numFmtId="38" fontId="45" fillId="8" borderId="59" xfId="2" applyFont="1" applyFill="1" applyBorder="1" applyAlignment="1" applyProtection="1">
      <alignment horizontal="right" vertical="center" shrinkToFit="1"/>
      <protection locked="0"/>
    </xf>
    <xf numFmtId="0" fontId="45" fillId="12" borderId="57" xfId="15" applyFont="1" applyFill="1" applyBorder="1" applyAlignment="1" applyProtection="1">
      <alignment horizontal="center" vertical="center" shrinkToFit="1"/>
      <protection locked="0"/>
    </xf>
    <xf numFmtId="0" fontId="45" fillId="12" borderId="58" xfId="15" applyFont="1" applyFill="1" applyBorder="1" applyAlignment="1" applyProtection="1">
      <alignment horizontal="center" vertical="center" shrinkToFit="1"/>
      <protection locked="0"/>
    </xf>
    <xf numFmtId="0" fontId="45" fillId="12" borderId="9" xfId="15" applyFont="1" applyFill="1" applyBorder="1" applyAlignment="1" applyProtection="1">
      <alignment horizontal="left" vertical="center" shrinkToFit="1"/>
      <protection locked="0"/>
    </xf>
    <xf numFmtId="0" fontId="45" fillId="12" borderId="95" xfId="15" applyFont="1" applyFill="1" applyBorder="1" applyAlignment="1" applyProtection="1">
      <alignment horizontal="left" vertical="center" shrinkToFit="1"/>
      <protection locked="0"/>
    </xf>
    <xf numFmtId="0" fontId="45" fillId="4" borderId="57" xfId="15" applyFont="1" applyFill="1" applyBorder="1" applyAlignment="1">
      <alignment vertical="center" wrapText="1"/>
    </xf>
    <xf numFmtId="0" fontId="45" fillId="4" borderId="12" xfId="15" applyFont="1" applyFill="1" applyBorder="1" applyAlignment="1">
      <alignment vertical="center" wrapText="1"/>
    </xf>
    <xf numFmtId="0" fontId="45" fillId="4" borderId="57" xfId="15" applyFont="1" applyFill="1" applyBorder="1" applyAlignment="1">
      <alignment horizontal="left" vertical="center" wrapText="1"/>
    </xf>
    <xf numFmtId="0" fontId="45" fillId="4" borderId="12" xfId="15" applyFont="1" applyFill="1" applyBorder="1" applyAlignment="1">
      <alignment horizontal="left" vertical="center" wrapText="1"/>
    </xf>
    <xf numFmtId="38" fontId="56" fillId="0" borderId="13" xfId="1" applyFont="1" applyBorder="1" applyAlignment="1">
      <alignment horizontal="right" vertical="center" shrinkToFit="1"/>
    </xf>
    <xf numFmtId="38" fontId="56" fillId="0" borderId="49" xfId="1" applyFont="1" applyBorder="1" applyAlignment="1">
      <alignment horizontal="right" vertical="center" shrinkToFit="1"/>
    </xf>
    <xf numFmtId="0" fontId="55" fillId="4" borderId="129" xfId="15" applyFont="1" applyFill="1" applyBorder="1" applyAlignment="1">
      <alignment horizontal="center" vertical="center" shrinkToFit="1"/>
    </xf>
    <xf numFmtId="0" fontId="55" fillId="4" borderId="130" xfId="15" applyFont="1" applyFill="1" applyBorder="1" applyAlignment="1">
      <alignment horizontal="center" vertical="center" shrinkToFit="1"/>
    </xf>
    <xf numFmtId="0" fontId="47" fillId="10" borderId="52" xfId="15" applyFont="1" applyFill="1" applyBorder="1" applyAlignment="1">
      <alignment horizontal="center" vertical="center"/>
    </xf>
    <xf numFmtId="0" fontId="47" fillId="10" borderId="55" xfId="15" applyFont="1" applyFill="1" applyBorder="1" applyAlignment="1">
      <alignment horizontal="center" vertical="center"/>
    </xf>
    <xf numFmtId="0" fontId="47" fillId="10" borderId="56" xfId="15" applyFont="1" applyFill="1" applyBorder="1" applyAlignment="1">
      <alignment horizontal="center" vertical="center"/>
    </xf>
    <xf numFmtId="0" fontId="45" fillId="4" borderId="17" xfId="15" applyFont="1" applyFill="1" applyBorder="1" applyAlignment="1">
      <alignment vertical="center" wrapText="1"/>
    </xf>
    <xf numFmtId="0" fontId="45" fillId="4" borderId="16" xfId="15" applyFont="1" applyFill="1" applyBorder="1" applyAlignment="1">
      <alignment vertical="center" wrapText="1"/>
    </xf>
    <xf numFmtId="0" fontId="45" fillId="12" borderId="17" xfId="15" applyFont="1" applyFill="1" applyBorder="1" applyAlignment="1" applyProtection="1">
      <alignment horizontal="left" vertical="center" shrinkToFit="1"/>
      <protection locked="0"/>
    </xf>
    <xf numFmtId="0" fontId="45" fillId="12" borderId="16" xfId="15" applyFont="1" applyFill="1" applyBorder="1" applyAlignment="1" applyProtection="1">
      <alignment horizontal="left" vertical="center" shrinkToFit="1"/>
      <protection locked="0"/>
    </xf>
    <xf numFmtId="0" fontId="45" fillId="12" borderId="59" xfId="15" applyFont="1" applyFill="1" applyBorder="1" applyAlignment="1" applyProtection="1">
      <alignment horizontal="left" vertical="center" shrinkToFit="1"/>
      <protection locked="0"/>
    </xf>
    <xf numFmtId="0" fontId="45" fillId="12" borderId="61" xfId="15" applyFont="1" applyFill="1" applyBorder="1" applyAlignment="1" applyProtection="1">
      <alignment horizontal="center" vertical="center" shrinkToFit="1"/>
      <protection locked="0"/>
    </xf>
    <xf numFmtId="0" fontId="45" fillId="12" borderId="6" xfId="15" applyFont="1" applyFill="1" applyBorder="1" applyAlignment="1" applyProtection="1">
      <alignment horizontal="center" vertical="center" shrinkToFit="1"/>
      <protection locked="0"/>
    </xf>
    <xf numFmtId="0" fontId="45" fillId="4" borderId="43" xfId="15" applyFont="1" applyFill="1" applyBorder="1" applyAlignment="1">
      <alignment horizontal="center" vertical="center" shrinkToFit="1"/>
    </xf>
    <xf numFmtId="38" fontId="56" fillId="0" borderId="2" xfId="1" applyFont="1" applyBorder="1" applyAlignment="1">
      <alignment horizontal="right" vertical="center" shrinkToFit="1"/>
    </xf>
    <xf numFmtId="38" fontId="56" fillId="0" borderId="1" xfId="1" applyFont="1" applyBorder="1" applyAlignment="1">
      <alignment horizontal="right" vertical="center" shrinkToFit="1"/>
    </xf>
    <xf numFmtId="0" fontId="45" fillId="12" borderId="87" xfId="15" applyFont="1" applyFill="1" applyBorder="1" applyAlignment="1" applyProtection="1">
      <alignment horizontal="center" vertical="center" shrinkToFit="1"/>
      <protection locked="0"/>
    </xf>
    <xf numFmtId="0" fontId="45" fillId="12" borderId="89" xfId="15" applyFont="1" applyFill="1" applyBorder="1" applyAlignment="1" applyProtection="1">
      <alignment horizontal="center" vertical="center" shrinkToFit="1"/>
      <protection locked="0"/>
    </xf>
    <xf numFmtId="0" fontId="47" fillId="6" borderId="52" xfId="15" applyFont="1" applyFill="1" applyBorder="1" applyAlignment="1">
      <alignment horizontal="center" vertical="center"/>
    </xf>
    <xf numFmtId="0" fontId="47" fillId="6" borderId="55" xfId="15" applyFont="1" applyFill="1" applyBorder="1" applyAlignment="1">
      <alignment horizontal="center" vertical="center"/>
    </xf>
    <xf numFmtId="0" fontId="47" fillId="6" borderId="56" xfId="15" applyFont="1" applyFill="1" applyBorder="1" applyAlignment="1">
      <alignment horizontal="center" vertical="center"/>
    </xf>
    <xf numFmtId="0" fontId="45" fillId="4" borderId="18" xfId="15" applyFont="1" applyFill="1" applyBorder="1" applyAlignment="1">
      <alignment horizontal="center" vertical="center" wrapText="1"/>
    </xf>
    <xf numFmtId="0" fontId="45" fillId="4" borderId="21" xfId="15" applyFont="1" applyFill="1" applyBorder="1" applyAlignment="1">
      <alignment horizontal="center" vertical="center" wrapText="1"/>
    </xf>
    <xf numFmtId="0" fontId="45" fillId="4" borderId="90" xfId="15" applyFont="1" applyFill="1" applyBorder="1" applyAlignment="1">
      <alignment horizontal="center" vertical="center" wrapText="1"/>
    </xf>
    <xf numFmtId="0" fontId="45" fillId="4" borderId="44" xfId="15" applyFont="1" applyFill="1" applyBorder="1" applyAlignment="1">
      <alignment vertical="center" wrapText="1"/>
    </xf>
    <xf numFmtId="0" fontId="45" fillId="4" borderId="45" xfId="15" applyFont="1" applyFill="1" applyBorder="1" applyAlignment="1">
      <alignment vertical="center" wrapText="1"/>
    </xf>
    <xf numFmtId="0" fontId="45" fillId="4" borderId="93" xfId="15" applyFont="1" applyFill="1" applyBorder="1" applyAlignment="1">
      <alignment vertical="center" wrapText="1"/>
    </xf>
    <xf numFmtId="0" fontId="45" fillId="4" borderId="18" xfId="15" applyFont="1" applyFill="1" applyBorder="1" applyAlignment="1">
      <alignment vertical="center" wrapText="1"/>
    </xf>
    <xf numFmtId="0" fontId="45" fillId="4" borderId="21" xfId="15" applyFont="1" applyFill="1" applyBorder="1" applyAlignment="1">
      <alignment vertical="center" wrapText="1"/>
    </xf>
    <xf numFmtId="0" fontId="45" fillId="4" borderId="90" xfId="15" applyFont="1" applyFill="1" applyBorder="1" applyAlignment="1">
      <alignment vertical="center" wrapText="1"/>
    </xf>
    <xf numFmtId="0" fontId="45" fillId="12" borderId="17" xfId="15" applyFont="1" applyFill="1" applyBorder="1" applyAlignment="1" applyProtection="1">
      <alignment horizontal="center" vertical="center" shrinkToFit="1"/>
      <protection locked="0"/>
    </xf>
    <xf numFmtId="0" fontId="45" fillId="12" borderId="59" xfId="15" applyFont="1" applyFill="1" applyBorder="1" applyAlignment="1" applyProtection="1">
      <alignment horizontal="center" vertical="center" shrinkToFit="1"/>
      <protection locked="0"/>
    </xf>
    <xf numFmtId="0" fontId="45" fillId="4" borderId="129" xfId="15" applyFont="1" applyFill="1" applyBorder="1" applyAlignment="1">
      <alignment horizontal="center" vertical="center" shrinkToFit="1"/>
    </xf>
    <xf numFmtId="0" fontId="45" fillId="4" borderId="130" xfId="15" applyFont="1" applyFill="1" applyBorder="1" applyAlignment="1">
      <alignment horizontal="center" vertical="center" shrinkToFit="1"/>
    </xf>
    <xf numFmtId="0" fontId="45" fillId="0" borderId="94" xfId="15" applyFont="1" applyBorder="1" applyAlignment="1">
      <alignment horizontal="center" vertical="center" shrinkToFit="1"/>
    </xf>
    <xf numFmtId="0" fontId="45" fillId="0" borderId="95" xfId="15" applyFont="1" applyBorder="1" applyAlignment="1">
      <alignment horizontal="center" vertical="center" shrinkToFit="1"/>
    </xf>
    <xf numFmtId="0" fontId="45" fillId="12" borderId="94" xfId="15" applyFont="1" applyFill="1" applyBorder="1" applyAlignment="1" applyProtection="1">
      <alignment horizontal="center" vertical="center" shrinkToFit="1"/>
      <protection locked="0"/>
    </xf>
    <xf numFmtId="0" fontId="45" fillId="12" borderId="95" xfId="15" applyFont="1" applyFill="1" applyBorder="1" applyAlignment="1" applyProtection="1">
      <alignment horizontal="center" vertical="center" shrinkToFit="1"/>
      <protection locked="0"/>
    </xf>
    <xf numFmtId="0" fontId="85" fillId="14" borderId="0" xfId="15" applyFont="1" applyFill="1" applyAlignment="1">
      <alignment horizontal="right" vertical="center" shrinkToFit="1"/>
    </xf>
    <xf numFmtId="0" fontId="56" fillId="0" borderId="94" xfId="15" applyFont="1" applyBorder="1" applyAlignment="1">
      <alignment horizontal="center" vertical="center" shrinkToFit="1"/>
    </xf>
    <xf numFmtId="0" fontId="56" fillId="0" borderId="95" xfId="15" applyFont="1" applyBorder="1" applyAlignment="1">
      <alignment horizontal="center" vertical="center" shrinkToFit="1"/>
    </xf>
    <xf numFmtId="0" fontId="45" fillId="4" borderId="52" xfId="15" applyFont="1" applyFill="1" applyBorder="1" applyAlignment="1">
      <alignment vertical="center" wrapText="1"/>
    </xf>
    <xf numFmtId="0" fontId="45" fillId="4" borderId="55" xfId="15" applyFont="1" applyFill="1" applyBorder="1" applyAlignment="1">
      <alignment vertical="center" wrapText="1"/>
    </xf>
    <xf numFmtId="0" fontId="45" fillId="4" borderId="85" xfId="15" applyFont="1" applyFill="1" applyBorder="1" applyAlignment="1">
      <alignment vertical="center" wrapText="1"/>
    </xf>
    <xf numFmtId="0" fontId="45" fillId="4" borderId="44" xfId="15" applyFont="1" applyFill="1" applyBorder="1" applyAlignment="1">
      <alignment horizontal="center" vertical="center" shrinkToFit="1"/>
    </xf>
    <xf numFmtId="0" fontId="45" fillId="4" borderId="45" xfId="15" applyFont="1" applyFill="1" applyBorder="1" applyAlignment="1">
      <alignment horizontal="center" vertical="center" shrinkToFit="1"/>
    </xf>
    <xf numFmtId="0" fontId="45" fillId="4" borderId="47" xfId="15" applyFont="1" applyFill="1" applyBorder="1" applyAlignment="1">
      <alignment horizontal="center" vertical="center" shrinkToFit="1"/>
    </xf>
    <xf numFmtId="0" fontId="56" fillId="0" borderId="57" xfId="15" applyFont="1" applyBorder="1" applyAlignment="1">
      <alignment horizontal="center" vertical="center" shrinkToFit="1"/>
    </xf>
    <xf numFmtId="0" fontId="56" fillId="0" borderId="58" xfId="15" applyFont="1" applyBorder="1" applyAlignment="1">
      <alignment horizontal="center" vertical="center" shrinkToFit="1"/>
    </xf>
    <xf numFmtId="38" fontId="55" fillId="0" borderId="52" xfId="2" applyFont="1" applyFill="1" applyBorder="1" applyAlignment="1" applyProtection="1">
      <alignment horizontal="left" vertical="center" shrinkToFit="1"/>
    </xf>
    <xf numFmtId="38" fontId="55" fillId="0" borderId="55" xfId="2" applyFont="1" applyFill="1" applyBorder="1" applyAlignment="1" applyProtection="1">
      <alignment horizontal="left" vertical="center" shrinkToFit="1"/>
    </xf>
    <xf numFmtId="38" fontId="55" fillId="0" borderId="85" xfId="2" applyFont="1" applyFill="1" applyBorder="1" applyAlignment="1" applyProtection="1">
      <alignment horizontal="left" vertical="center" shrinkToFit="1"/>
    </xf>
    <xf numFmtId="38" fontId="45" fillId="8" borderId="47" xfId="2" applyFont="1" applyFill="1" applyBorder="1" applyAlignment="1" applyProtection="1">
      <alignment horizontal="right" vertical="center" shrinkToFit="1"/>
      <protection locked="0"/>
    </xf>
    <xf numFmtId="0" fontId="53" fillId="10" borderId="6" xfId="0" applyFont="1" applyFill="1" applyBorder="1" applyAlignment="1">
      <alignment horizontal="left" vertical="center" shrinkToFit="1"/>
    </xf>
    <xf numFmtId="0" fontId="53" fillId="10" borderId="12" xfId="0" applyFont="1" applyFill="1" applyBorder="1" applyAlignment="1">
      <alignment horizontal="left" vertical="center" shrinkToFit="1"/>
    </xf>
    <xf numFmtId="0" fontId="53" fillId="10" borderId="3" xfId="0" applyFont="1" applyFill="1" applyBorder="1" applyAlignment="1">
      <alignment horizontal="left" vertical="center" shrinkToFit="1"/>
    </xf>
    <xf numFmtId="0" fontId="46" fillId="6" borderId="0" xfId="15" applyFont="1" applyFill="1" applyAlignment="1">
      <alignment horizontal="right" vertical="center"/>
    </xf>
    <xf numFmtId="0" fontId="14" fillId="13" borderId="6" xfId="15" applyFont="1" applyFill="1" applyBorder="1" applyAlignment="1">
      <alignment horizontal="left" vertical="center" shrinkToFit="1"/>
    </xf>
    <xf numFmtId="0" fontId="14" fillId="13" borderId="12" xfId="15" applyFont="1" applyFill="1" applyBorder="1" applyAlignment="1">
      <alignment horizontal="left" vertical="center" shrinkToFit="1"/>
    </xf>
    <xf numFmtId="0" fontId="14" fillId="13" borderId="3" xfId="15" applyFont="1" applyFill="1" applyBorder="1" applyAlignment="1">
      <alignment horizontal="left" vertical="center" shrinkToFit="1"/>
    </xf>
    <xf numFmtId="0" fontId="53" fillId="12" borderId="6" xfId="0" applyFont="1" applyFill="1" applyBorder="1" applyAlignment="1">
      <alignment horizontal="left" vertical="center" shrinkToFit="1"/>
    </xf>
    <xf numFmtId="0" fontId="53" fillId="12" borderId="12" xfId="0" applyFont="1" applyFill="1" applyBorder="1" applyAlignment="1">
      <alignment horizontal="left" vertical="center" shrinkToFit="1"/>
    </xf>
    <xf numFmtId="0" fontId="53" fillId="12" borderId="3" xfId="0" applyFont="1" applyFill="1" applyBorder="1" applyAlignment="1">
      <alignment horizontal="left" vertical="center" shrinkToFit="1"/>
    </xf>
    <xf numFmtId="38" fontId="45" fillId="4" borderId="44" xfId="2" applyFont="1" applyFill="1" applyBorder="1" applyAlignment="1" applyProtection="1">
      <alignment horizontal="center" vertical="center" wrapText="1"/>
    </xf>
    <xf numFmtId="38" fontId="45" fillId="8" borderId="52" xfId="2" applyFont="1" applyFill="1" applyBorder="1" applyAlignment="1" applyProtection="1">
      <alignment horizontal="right" vertical="center" shrinkToFit="1"/>
      <protection locked="0"/>
    </xf>
    <xf numFmtId="38" fontId="45" fillId="8" borderId="55" xfId="2" applyFont="1" applyFill="1" applyBorder="1" applyAlignment="1" applyProtection="1">
      <alignment horizontal="right" vertical="center" shrinkToFit="1"/>
      <protection locked="0"/>
    </xf>
    <xf numFmtId="38" fontId="45" fillId="8" borderId="56" xfId="2" applyFont="1" applyFill="1" applyBorder="1" applyAlignment="1" applyProtection="1">
      <alignment horizontal="right" vertical="center" shrinkToFit="1"/>
      <protection locked="0"/>
    </xf>
    <xf numFmtId="0" fontId="47" fillId="9" borderId="74" xfId="15" applyFont="1" applyFill="1" applyBorder="1" applyAlignment="1">
      <alignment horizontal="center" vertical="center"/>
    </xf>
    <xf numFmtId="0" fontId="47" fillId="9" borderId="75" xfId="15" applyFont="1" applyFill="1" applyBorder="1" applyAlignment="1">
      <alignment horizontal="center" vertical="center"/>
    </xf>
    <xf numFmtId="38" fontId="47" fillId="8" borderId="109" xfId="2" applyFont="1" applyFill="1" applyBorder="1" applyAlignment="1" applyProtection="1">
      <alignment horizontal="center" vertical="center"/>
      <protection locked="0"/>
    </xf>
    <xf numFmtId="38" fontId="47" fillId="8" borderId="110" xfId="2" applyFont="1" applyFill="1" applyBorder="1" applyAlignment="1" applyProtection="1">
      <alignment horizontal="center" vertical="center"/>
      <protection locked="0"/>
    </xf>
    <xf numFmtId="38" fontId="47" fillId="8" borderId="111" xfId="2" applyFont="1" applyFill="1" applyBorder="1" applyAlignment="1" applyProtection="1">
      <alignment horizontal="center" vertical="center"/>
      <protection locked="0"/>
    </xf>
    <xf numFmtId="38" fontId="47" fillId="8" borderId="112" xfId="2" applyFont="1" applyFill="1" applyBorder="1" applyAlignment="1" applyProtection="1">
      <alignment horizontal="center" vertical="center"/>
      <protection locked="0"/>
    </xf>
    <xf numFmtId="38" fontId="47" fillId="8" borderId="113" xfId="2" applyFont="1" applyFill="1" applyBorder="1" applyAlignment="1" applyProtection="1">
      <alignment horizontal="center" vertical="center"/>
      <protection locked="0"/>
    </xf>
    <xf numFmtId="38" fontId="47" fillId="8" borderId="114" xfId="2" applyFont="1" applyFill="1" applyBorder="1" applyAlignment="1" applyProtection="1">
      <alignment horizontal="center" vertical="center"/>
      <protection locked="0"/>
    </xf>
    <xf numFmtId="0" fontId="47" fillId="12" borderId="17" xfId="15" applyFont="1" applyFill="1" applyBorder="1" applyAlignment="1" applyProtection="1">
      <alignment horizontal="center" vertical="center" wrapText="1"/>
      <protection locked="0"/>
    </xf>
    <xf numFmtId="0" fontId="47" fillId="12" borderId="16" xfId="15" applyFont="1" applyFill="1" applyBorder="1" applyAlignment="1" applyProtection="1">
      <alignment horizontal="center" vertical="center" wrapText="1"/>
      <protection locked="0"/>
    </xf>
    <xf numFmtId="0" fontId="53" fillId="14" borderId="6" xfId="0" applyFont="1" applyFill="1" applyBorder="1" applyAlignment="1">
      <alignment horizontal="left" vertical="center" shrinkToFit="1"/>
    </xf>
    <xf numFmtId="0" fontId="53" fillId="14" borderId="12" xfId="0" applyFont="1" applyFill="1" applyBorder="1" applyAlignment="1">
      <alignment horizontal="left" vertical="center" shrinkToFit="1"/>
    </xf>
    <xf numFmtId="0" fontId="53" fillId="14" borderId="3" xfId="0" applyFont="1" applyFill="1" applyBorder="1" applyAlignment="1">
      <alignment horizontal="left" vertical="center" shrinkToFit="1"/>
    </xf>
    <xf numFmtId="0" fontId="26" fillId="0" borderId="0" xfId="15" applyFont="1" applyAlignment="1">
      <alignment horizontal="center" vertical="center"/>
    </xf>
    <xf numFmtId="0" fontId="10" fillId="0" borderId="0" xfId="15" applyFont="1" applyAlignment="1">
      <alignment horizontal="center" vertical="center"/>
    </xf>
    <xf numFmtId="38" fontId="10" fillId="0" borderId="0" xfId="2" applyFont="1" applyFill="1" applyBorder="1" applyAlignment="1" applyProtection="1">
      <alignment horizontal="center" vertical="center"/>
    </xf>
    <xf numFmtId="38" fontId="10" fillId="7" borderId="6" xfId="2" applyFont="1" applyFill="1" applyBorder="1" applyAlignment="1" applyProtection="1">
      <alignment horizontal="center" vertical="center"/>
    </xf>
    <xf numFmtId="38" fontId="10" fillId="7" borderId="12" xfId="2" applyFont="1" applyFill="1" applyBorder="1" applyAlignment="1" applyProtection="1">
      <alignment horizontal="center" vertical="center"/>
    </xf>
    <xf numFmtId="38" fontId="10" fillId="7" borderId="3" xfId="2" applyFont="1" applyFill="1" applyBorder="1" applyAlignment="1" applyProtection="1">
      <alignment horizontal="center" vertical="center"/>
    </xf>
    <xf numFmtId="0" fontId="47" fillId="12" borderId="62" xfId="15" applyFont="1" applyFill="1" applyBorder="1" applyAlignment="1" applyProtection="1">
      <alignment horizontal="left" vertical="center" wrapText="1" shrinkToFit="1"/>
      <protection locked="0"/>
    </xf>
    <xf numFmtId="0" fontId="47" fillId="12" borderId="78" xfId="15" applyFont="1" applyFill="1" applyBorder="1" applyAlignment="1" applyProtection="1">
      <alignment horizontal="left" vertical="center" wrapText="1" shrinkToFit="1"/>
      <protection locked="0"/>
    </xf>
    <xf numFmtId="0" fontId="53" fillId="16" borderId="6" xfId="0" applyFont="1" applyFill="1" applyBorder="1" applyAlignment="1">
      <alignment horizontal="left" vertical="center" shrinkToFit="1"/>
    </xf>
    <xf numFmtId="0" fontId="53" fillId="16" borderId="12" xfId="0" applyFont="1" applyFill="1" applyBorder="1" applyAlignment="1">
      <alignment horizontal="left" vertical="center" shrinkToFit="1"/>
    </xf>
    <xf numFmtId="0" fontId="53" fillId="16" borderId="3" xfId="0" applyFont="1" applyFill="1" applyBorder="1" applyAlignment="1">
      <alignment horizontal="left" vertical="center" shrinkToFit="1"/>
    </xf>
    <xf numFmtId="0" fontId="69" fillId="4" borderId="18" xfId="15" applyFont="1" applyFill="1" applyBorder="1" applyAlignment="1">
      <alignment horizontal="center" vertical="center"/>
    </xf>
    <xf numFmtId="0" fontId="69" fillId="4" borderId="21" xfId="15" applyFont="1" applyFill="1" applyBorder="1" applyAlignment="1">
      <alignment horizontal="center" vertical="center"/>
    </xf>
    <xf numFmtId="0" fontId="69" fillId="4" borderId="96" xfId="15" applyFont="1" applyFill="1" applyBorder="1" applyAlignment="1">
      <alignment horizontal="center" vertical="center"/>
    </xf>
    <xf numFmtId="0" fontId="69" fillId="4" borderId="94" xfId="15" applyFont="1" applyFill="1" applyBorder="1" applyAlignment="1">
      <alignment horizontal="center" vertical="center"/>
    </xf>
    <xf numFmtId="0" fontId="69" fillId="4" borderId="9" xfId="15" applyFont="1" applyFill="1" applyBorder="1" applyAlignment="1">
      <alignment horizontal="center" vertical="center"/>
    </xf>
    <xf numFmtId="0" fontId="69" fillId="4" borderId="63" xfId="15" applyFont="1" applyFill="1" applyBorder="1" applyAlignment="1">
      <alignment horizontal="center" vertical="center"/>
    </xf>
    <xf numFmtId="0" fontId="14" fillId="12" borderId="6" xfId="15" applyFont="1" applyFill="1" applyBorder="1" applyAlignment="1">
      <alignment horizontal="left" vertical="center" shrinkToFit="1"/>
    </xf>
    <xf numFmtId="0" fontId="14" fillId="12" borderId="12" xfId="15" applyFont="1" applyFill="1" applyBorder="1" applyAlignment="1">
      <alignment horizontal="left" vertical="center" shrinkToFit="1"/>
    </xf>
    <xf numFmtId="0" fontId="14" fillId="12" borderId="3" xfId="15" applyFont="1" applyFill="1" applyBorder="1" applyAlignment="1">
      <alignment horizontal="left" vertical="center" shrinkToFit="1"/>
    </xf>
    <xf numFmtId="0" fontId="14" fillId="10" borderId="6" xfId="15" applyFont="1" applyFill="1" applyBorder="1" applyAlignment="1">
      <alignment horizontal="left" vertical="center" shrinkToFit="1"/>
    </xf>
    <xf numFmtId="0" fontId="14" fillId="10" borderId="12" xfId="15" applyFont="1" applyFill="1" applyBorder="1" applyAlignment="1">
      <alignment horizontal="left" vertical="center" shrinkToFit="1"/>
    </xf>
    <xf numFmtId="0" fontId="14" fillId="10" borderId="3" xfId="15" applyFont="1" applyFill="1" applyBorder="1" applyAlignment="1">
      <alignment horizontal="left" vertical="center" shrinkToFit="1"/>
    </xf>
    <xf numFmtId="0" fontId="47" fillId="12" borderId="62" xfId="15" applyFont="1" applyFill="1" applyBorder="1" applyAlignment="1" applyProtection="1">
      <alignment vertical="center" shrinkToFit="1"/>
      <protection locked="0"/>
    </xf>
    <xf numFmtId="0" fontId="47" fillId="12" borderId="78" xfId="15" applyFont="1" applyFill="1" applyBorder="1" applyAlignment="1" applyProtection="1">
      <alignment vertical="center" shrinkToFit="1"/>
      <protection locked="0"/>
    </xf>
    <xf numFmtId="0" fontId="68" fillId="6" borderId="0" xfId="15" applyFont="1" applyFill="1" applyAlignment="1">
      <alignment horizontal="center" vertical="center"/>
    </xf>
    <xf numFmtId="38" fontId="74" fillId="10" borderId="0" xfId="2" applyFont="1" applyFill="1" applyAlignment="1" applyProtection="1">
      <alignment horizontal="center" vertical="center"/>
    </xf>
    <xf numFmtId="56" fontId="47" fillId="0" borderId="62" xfId="15" applyNumberFormat="1" applyFont="1" applyBorder="1" applyAlignment="1">
      <alignment horizontal="center" vertical="center" shrinkToFit="1"/>
    </xf>
    <xf numFmtId="0" fontId="14" fillId="20" borderId="6" xfId="15" applyFont="1" applyFill="1" applyBorder="1" applyAlignment="1">
      <alignment horizontal="left" vertical="center" shrinkToFit="1"/>
    </xf>
    <xf numFmtId="0" fontId="14" fillId="20" borderId="12" xfId="15" applyFont="1" applyFill="1" applyBorder="1" applyAlignment="1">
      <alignment horizontal="left" vertical="center" shrinkToFit="1"/>
    </xf>
    <xf numFmtId="0" fontId="14" fillId="20" borderId="3" xfId="15" applyFont="1" applyFill="1" applyBorder="1" applyAlignment="1">
      <alignment horizontal="left" vertical="center" shrinkToFit="1"/>
    </xf>
    <xf numFmtId="0" fontId="53" fillId="19" borderId="6" xfId="0" applyFont="1" applyFill="1" applyBorder="1" applyAlignment="1">
      <alignment horizontal="left" vertical="center" shrinkToFit="1"/>
    </xf>
    <xf numFmtId="0" fontId="53" fillId="19" borderId="12" xfId="0" applyFont="1" applyFill="1" applyBorder="1" applyAlignment="1">
      <alignment horizontal="left" vertical="center" shrinkToFit="1"/>
    </xf>
    <xf numFmtId="0" fontId="53" fillId="19" borderId="3" xfId="0" applyFont="1" applyFill="1" applyBorder="1" applyAlignment="1">
      <alignment horizontal="left" vertical="center" shrinkToFit="1"/>
    </xf>
    <xf numFmtId="0" fontId="56" fillId="0" borderId="17" xfId="15" applyFont="1" applyBorder="1" applyAlignment="1">
      <alignment horizontal="center" vertical="center" shrinkToFit="1"/>
    </xf>
    <xf numFmtId="0" fontId="56" fillId="0" borderId="59" xfId="15" applyFont="1" applyBorder="1" applyAlignment="1">
      <alignment horizontal="center" vertical="center" shrinkToFit="1"/>
    </xf>
    <xf numFmtId="0" fontId="47" fillId="4" borderId="124" xfId="15" applyFont="1" applyFill="1" applyBorder="1" applyAlignment="1">
      <alignment horizontal="center" vertical="center"/>
    </xf>
    <xf numFmtId="0" fontId="47" fillId="4" borderId="128" xfId="15" applyFont="1" applyFill="1" applyBorder="1" applyAlignment="1">
      <alignment horizontal="center" vertical="center"/>
    </xf>
    <xf numFmtId="0" fontId="47" fillId="4" borderId="125" xfId="15" applyFont="1" applyFill="1" applyBorder="1" applyAlignment="1">
      <alignment horizontal="center" vertical="center"/>
    </xf>
    <xf numFmtId="0" fontId="47" fillId="4" borderId="127" xfId="15" applyFont="1" applyFill="1" applyBorder="1" applyAlignment="1">
      <alignment horizontal="center" vertical="center"/>
    </xf>
    <xf numFmtId="0" fontId="45" fillId="12" borderId="48" xfId="15" applyFont="1" applyFill="1" applyBorder="1" applyAlignment="1" applyProtection="1">
      <alignment horizontal="center" vertical="center" shrinkToFit="1"/>
      <protection locked="0"/>
    </xf>
    <xf numFmtId="0" fontId="45" fillId="12" borderId="22" xfId="15" applyFont="1" applyFill="1" applyBorder="1" applyAlignment="1" applyProtection="1">
      <alignment horizontal="center" vertical="center" shrinkToFit="1"/>
      <protection locked="0"/>
    </xf>
    <xf numFmtId="38" fontId="56" fillId="0" borderId="72" xfId="1" applyFont="1" applyBorder="1" applyAlignment="1">
      <alignment horizontal="right" vertical="center" shrinkToFit="1"/>
    </xf>
    <xf numFmtId="38" fontId="56" fillId="0" borderId="73" xfId="1" applyFont="1" applyBorder="1" applyAlignment="1">
      <alignment horizontal="right" vertical="center" shrinkToFit="1"/>
    </xf>
    <xf numFmtId="38" fontId="85" fillId="14" borderId="0" xfId="1" applyFont="1" applyFill="1" applyBorder="1" applyAlignment="1">
      <alignment horizontal="right" vertical="center" shrinkToFit="1"/>
    </xf>
    <xf numFmtId="0" fontId="54" fillId="0" borderId="11" xfId="0" applyFont="1" applyBorder="1" applyAlignment="1">
      <alignment horizontal="left" vertical="center" shrinkToFit="1"/>
    </xf>
    <xf numFmtId="0" fontId="47" fillId="4" borderId="57" xfId="15" applyFont="1" applyFill="1" applyBorder="1" applyAlignment="1">
      <alignment horizontal="center" vertical="center" wrapText="1"/>
    </xf>
    <xf numFmtId="0" fontId="47" fillId="4" borderId="12" xfId="15" applyFont="1" applyFill="1" applyBorder="1" applyAlignment="1">
      <alignment horizontal="center" vertical="center" wrapText="1"/>
    </xf>
    <xf numFmtId="0" fontId="47" fillId="6" borderId="20" xfId="15" applyFont="1" applyFill="1" applyBorder="1" applyAlignment="1">
      <alignment horizontal="left" vertical="center" wrapText="1"/>
    </xf>
    <xf numFmtId="0" fontId="47" fillId="6" borderId="0" xfId="15" applyFont="1" applyFill="1" applyAlignment="1">
      <alignment horizontal="left" vertical="center" wrapText="1"/>
    </xf>
    <xf numFmtId="0" fontId="47" fillId="6" borderId="21" xfId="15" applyFont="1" applyFill="1" applyBorder="1" applyAlignment="1">
      <alignment horizontal="left" vertical="center" wrapText="1"/>
    </xf>
    <xf numFmtId="0" fontId="47" fillId="6" borderId="28" xfId="15" applyFont="1" applyFill="1" applyBorder="1" applyAlignment="1">
      <alignment horizontal="left" vertical="center" wrapText="1"/>
    </xf>
    <xf numFmtId="0" fontId="47" fillId="4" borderId="27" xfId="15" applyFont="1" applyFill="1" applyBorder="1" applyAlignment="1">
      <alignment horizontal="center" vertical="center" wrapText="1"/>
    </xf>
    <xf numFmtId="0" fontId="47" fillId="4" borderId="26" xfId="15" applyFont="1" applyFill="1" applyBorder="1" applyAlignment="1">
      <alignment horizontal="center" vertical="center" wrapText="1"/>
    </xf>
    <xf numFmtId="0" fontId="47" fillId="6" borderId="77" xfId="15" applyFont="1" applyFill="1" applyBorder="1" applyAlignment="1">
      <alignment vertical="center" shrinkToFit="1"/>
    </xf>
    <xf numFmtId="0" fontId="47" fillId="6" borderId="62" xfId="15" applyFont="1" applyFill="1" applyBorder="1" applyAlignment="1">
      <alignment vertical="center" shrinkToFit="1"/>
    </xf>
    <xf numFmtId="0" fontId="47" fillId="12" borderId="16" xfId="15" applyFont="1" applyFill="1" applyBorder="1" applyAlignment="1" applyProtection="1">
      <alignment horizontal="left" vertical="center" wrapText="1"/>
      <protection locked="0"/>
    </xf>
    <xf numFmtId="0" fontId="47" fillId="12" borderId="59" xfId="15" applyFont="1" applyFill="1" applyBorder="1" applyAlignment="1" applyProtection="1">
      <alignment horizontal="left" vertical="center" wrapText="1"/>
      <protection locked="0"/>
    </xf>
    <xf numFmtId="0" fontId="45" fillId="4" borderId="57" xfId="15" applyFont="1" applyFill="1" applyBorder="1" applyAlignment="1">
      <alignment vertical="center" shrinkToFit="1"/>
    </xf>
    <xf numFmtId="0" fontId="45" fillId="4" borderId="12" xfId="15" applyFont="1" applyFill="1" applyBorder="1" applyAlignment="1">
      <alignment vertical="center" shrinkToFit="1"/>
    </xf>
    <xf numFmtId="0" fontId="47" fillId="6" borderId="79" xfId="15" applyFont="1" applyFill="1" applyBorder="1" applyAlignment="1">
      <alignment vertical="center" shrinkToFit="1"/>
    </xf>
    <xf numFmtId="0" fontId="47" fillId="6" borderId="80" xfId="15" applyFont="1" applyFill="1" applyBorder="1" applyAlignment="1">
      <alignment vertical="center" shrinkToFit="1"/>
    </xf>
    <xf numFmtId="0" fontId="47" fillId="12" borderId="80" xfId="15" applyFont="1" applyFill="1" applyBorder="1" applyAlignment="1" applyProtection="1">
      <alignment horizontal="left" vertical="center" wrapText="1"/>
      <protection locked="0"/>
    </xf>
    <xf numFmtId="0" fontId="47" fillId="12" borderId="81" xfId="15" applyFont="1" applyFill="1" applyBorder="1" applyAlignment="1" applyProtection="1">
      <alignment horizontal="left" vertical="center" wrapText="1"/>
      <protection locked="0"/>
    </xf>
    <xf numFmtId="56" fontId="47" fillId="6" borderId="77" xfId="15" applyNumberFormat="1" applyFont="1" applyFill="1" applyBorder="1" applyAlignment="1">
      <alignment vertical="center" shrinkToFit="1"/>
    </xf>
    <xf numFmtId="56" fontId="47" fillId="6" borderId="62" xfId="15" applyNumberFormat="1" applyFont="1" applyFill="1" applyBorder="1" applyAlignment="1">
      <alignment vertical="center" shrinkToFit="1"/>
    </xf>
    <xf numFmtId="0" fontId="45" fillId="4" borderId="52" xfId="15" applyFont="1" applyFill="1" applyBorder="1" applyAlignment="1">
      <alignment horizontal="center" vertical="center" wrapText="1"/>
    </xf>
    <xf numFmtId="0" fontId="45" fillId="4" borderId="55" xfId="15" applyFont="1" applyFill="1" applyBorder="1" applyAlignment="1">
      <alignment horizontal="center" vertical="center" wrapText="1"/>
    </xf>
    <xf numFmtId="0" fontId="45" fillId="4" borderId="44" xfId="15" applyFont="1" applyFill="1" applyBorder="1" applyAlignment="1">
      <alignment horizontal="center" vertical="center"/>
    </xf>
    <xf numFmtId="0" fontId="45" fillId="4" borderId="45" xfId="15" applyFont="1" applyFill="1" applyBorder="1" applyAlignment="1">
      <alignment horizontal="center" vertical="center"/>
    </xf>
    <xf numFmtId="0" fontId="45" fillId="4" borderId="47" xfId="15" applyFont="1" applyFill="1" applyBorder="1" applyAlignment="1">
      <alignment horizontal="center" vertical="center"/>
    </xf>
    <xf numFmtId="56" fontId="47" fillId="0" borderId="62" xfId="15" applyNumberFormat="1" applyFont="1" applyBorder="1" applyAlignment="1">
      <alignment horizontal="left" vertical="center" shrinkToFit="1"/>
    </xf>
    <xf numFmtId="56" fontId="47" fillId="0" borderId="78" xfId="15" applyNumberFormat="1" applyFont="1" applyBorder="1" applyAlignment="1">
      <alignment horizontal="left" vertical="center" shrinkToFit="1"/>
    </xf>
    <xf numFmtId="0" fontId="47" fillId="4" borderId="124" xfId="15" applyFont="1" applyFill="1" applyBorder="1" applyAlignment="1">
      <alignment horizontal="center" vertical="center" shrinkToFit="1"/>
    </xf>
    <xf numFmtId="0" fontId="47" fillId="4" borderId="128" xfId="15" applyFont="1" applyFill="1" applyBorder="1" applyAlignment="1">
      <alignment horizontal="center" vertical="center" shrinkToFit="1"/>
    </xf>
    <xf numFmtId="0" fontId="47" fillId="4" borderId="125" xfId="15" applyFont="1" applyFill="1" applyBorder="1" applyAlignment="1">
      <alignment horizontal="center" vertical="center" shrinkToFit="1"/>
    </xf>
    <xf numFmtId="0" fontId="47" fillId="4" borderId="127" xfId="15" applyFont="1" applyFill="1" applyBorder="1" applyAlignment="1">
      <alignment horizontal="center" vertical="center" shrinkToFit="1"/>
    </xf>
    <xf numFmtId="38" fontId="45" fillId="0" borderId="13" xfId="1" applyFont="1" applyBorder="1" applyAlignment="1">
      <alignment horizontal="right" vertical="center" shrinkToFit="1"/>
    </xf>
    <xf numFmtId="38" fontId="45" fillId="0" borderId="49" xfId="1" applyFont="1" applyBorder="1" applyAlignment="1">
      <alignment horizontal="right" vertical="center" shrinkToFit="1"/>
    </xf>
    <xf numFmtId="38" fontId="45" fillId="0" borderId="2" xfId="1" applyFont="1" applyBorder="1" applyAlignment="1">
      <alignment horizontal="right" vertical="center" shrinkToFit="1"/>
    </xf>
    <xf numFmtId="38" fontId="45" fillId="0" borderId="1" xfId="1" applyFont="1" applyBorder="1" applyAlignment="1">
      <alignment horizontal="right" vertical="center" shrinkToFit="1"/>
    </xf>
    <xf numFmtId="38" fontId="45" fillId="0" borderId="72" xfId="1" applyFont="1" applyBorder="1" applyAlignment="1">
      <alignment horizontal="right" vertical="center" shrinkToFit="1"/>
    </xf>
    <xf numFmtId="38" fontId="45" fillId="0" borderId="73" xfId="1" applyFont="1" applyBorder="1" applyAlignment="1">
      <alignment horizontal="right" vertical="center" shrinkToFit="1"/>
    </xf>
    <xf numFmtId="0" fontId="47" fillId="4" borderId="52" xfId="0" applyFont="1" applyFill="1" applyBorder="1" applyAlignment="1">
      <alignment horizontal="center" vertical="center" wrapText="1"/>
    </xf>
    <xf numFmtId="0" fontId="47" fillId="4" borderId="55" xfId="0" applyFont="1" applyFill="1" applyBorder="1" applyAlignment="1">
      <alignment horizontal="center" vertical="center" wrapText="1"/>
    </xf>
    <xf numFmtId="0" fontId="45" fillId="6" borderId="0" xfId="15" applyFont="1" applyFill="1" applyAlignment="1">
      <alignment horizontal="right" vertical="center"/>
    </xf>
    <xf numFmtId="0" fontId="78" fillId="6" borderId="0" xfId="15" applyFont="1" applyFill="1" applyAlignment="1">
      <alignment horizontal="center" vertical="center"/>
    </xf>
    <xf numFmtId="0" fontId="47" fillId="0" borderId="44" xfId="15" applyFont="1" applyBorder="1" applyAlignment="1">
      <alignment horizontal="center" vertical="center" shrinkToFit="1"/>
    </xf>
    <xf numFmtId="0" fontId="47" fillId="0" borderId="45" xfId="15" applyFont="1" applyBorder="1" applyAlignment="1">
      <alignment horizontal="center" vertical="center" shrinkToFit="1"/>
    </xf>
    <xf numFmtId="0" fontId="47" fillId="4" borderId="44" xfId="15" applyFont="1" applyFill="1" applyBorder="1" applyAlignment="1">
      <alignment horizontal="center" vertical="center" wrapText="1"/>
    </xf>
    <xf numFmtId="0" fontId="47" fillId="4" borderId="45" xfId="15" applyFont="1" applyFill="1" applyBorder="1" applyAlignment="1">
      <alignment horizontal="center" vertical="center" wrapText="1"/>
    </xf>
    <xf numFmtId="0" fontId="47" fillId="4" borderId="47" xfId="15" applyFont="1" applyFill="1" applyBorder="1" applyAlignment="1">
      <alignment horizontal="center" vertical="center" wrapText="1"/>
    </xf>
    <xf numFmtId="0" fontId="47" fillId="4" borderId="94" xfId="0" applyFont="1" applyFill="1" applyBorder="1" applyAlignment="1">
      <alignment horizontal="center" vertical="center" wrapText="1"/>
    </xf>
    <xf numFmtId="0" fontId="47" fillId="4" borderId="9" xfId="0" applyFont="1" applyFill="1" applyBorder="1" applyAlignment="1">
      <alignment horizontal="center" vertical="center" wrapText="1"/>
    </xf>
    <xf numFmtId="0" fontId="47" fillId="0" borderId="45" xfId="15" applyFont="1" applyBorder="1" applyAlignment="1">
      <alignment horizontal="left" vertical="center" shrinkToFit="1"/>
    </xf>
    <xf numFmtId="0" fontId="47" fillId="0" borderId="47" xfId="15" applyFont="1" applyBorder="1" applyAlignment="1">
      <alignment horizontal="left" vertical="center" shrinkToFit="1"/>
    </xf>
    <xf numFmtId="0" fontId="47" fillId="0" borderId="44" xfId="15" applyFont="1" applyBorder="1" applyAlignment="1">
      <alignment horizontal="left" vertical="center" shrinkToFit="1"/>
    </xf>
    <xf numFmtId="0" fontId="47" fillId="4" borderId="44" xfId="15" applyFont="1" applyFill="1" applyBorder="1" applyAlignment="1">
      <alignment horizontal="center" vertical="center"/>
    </xf>
    <xf numFmtId="0" fontId="47" fillId="4" borderId="45" xfId="15" applyFont="1" applyFill="1" applyBorder="1" applyAlignment="1">
      <alignment horizontal="center" vertical="center"/>
    </xf>
    <xf numFmtId="0" fontId="47" fillId="4" borderId="47" xfId="15" applyFont="1" applyFill="1" applyBorder="1" applyAlignment="1">
      <alignment horizontal="center" vertical="center"/>
    </xf>
    <xf numFmtId="0" fontId="68" fillId="6" borderId="0" xfId="15" applyFont="1" applyFill="1" applyAlignment="1">
      <alignment horizontal="center" vertical="center" wrapText="1"/>
    </xf>
    <xf numFmtId="0" fontId="47" fillId="4" borderId="27" xfId="0" applyFont="1" applyFill="1" applyBorder="1" applyAlignment="1">
      <alignment horizontal="center" vertical="center" wrapText="1"/>
    </xf>
    <xf numFmtId="0" fontId="47" fillId="4" borderId="26" xfId="0" applyFont="1" applyFill="1" applyBorder="1" applyAlignment="1">
      <alignment horizontal="center" vertical="center" wrapText="1"/>
    </xf>
    <xf numFmtId="0" fontId="55" fillId="0" borderId="52" xfId="15" applyFont="1" applyBorder="1" applyAlignment="1">
      <alignment vertical="center" shrinkToFit="1"/>
    </xf>
    <xf numFmtId="0" fontId="55" fillId="0" borderId="55" xfId="15" applyFont="1" applyBorder="1" applyAlignment="1">
      <alignment vertical="center" shrinkToFit="1"/>
    </xf>
    <xf numFmtId="0" fontId="55" fillId="0" borderId="56" xfId="15" applyFont="1" applyBorder="1" applyAlignment="1">
      <alignment vertical="center" shrinkToFit="1"/>
    </xf>
    <xf numFmtId="0" fontId="55" fillId="0" borderId="57" xfId="15" applyFont="1" applyBorder="1" applyAlignment="1">
      <alignment vertical="center" shrinkToFit="1"/>
    </xf>
    <xf numFmtId="0" fontId="55" fillId="0" borderId="12" xfId="15" applyFont="1" applyBorder="1" applyAlignment="1">
      <alignment vertical="center" shrinkToFit="1"/>
    </xf>
    <xf numFmtId="0" fontId="55" fillId="0" borderId="58" xfId="15" applyFont="1" applyBorder="1" applyAlignment="1">
      <alignment vertical="center" shrinkToFit="1"/>
    </xf>
    <xf numFmtId="49" fontId="55" fillId="0" borderId="17" xfId="15" applyNumberFormat="1" applyFont="1" applyBorder="1" applyAlignment="1">
      <alignment vertical="center" shrinkToFit="1"/>
    </xf>
    <xf numFmtId="49" fontId="55" fillId="0" borderId="16" xfId="15" applyNumberFormat="1" applyFont="1" applyBorder="1" applyAlignment="1">
      <alignment vertical="center" shrinkToFit="1"/>
    </xf>
    <xf numFmtId="49" fontId="55" fillId="0" borderId="59" xfId="15" applyNumberFormat="1" applyFont="1" applyBorder="1" applyAlignment="1">
      <alignment vertical="center" shrinkToFit="1"/>
    </xf>
    <xf numFmtId="38" fontId="45" fillId="12" borderId="17" xfId="2" applyFont="1" applyFill="1" applyBorder="1" applyAlignment="1" applyProtection="1">
      <alignment horizontal="left" vertical="center" shrinkToFit="1"/>
      <protection locked="0"/>
    </xf>
    <xf numFmtId="38" fontId="45" fillId="12" borderId="16" xfId="2" applyFont="1" applyFill="1" applyBorder="1" applyAlignment="1" applyProtection="1">
      <alignment horizontal="left" vertical="center" shrinkToFit="1"/>
      <protection locked="0"/>
    </xf>
    <xf numFmtId="38" fontId="45" fillId="12" borderId="59" xfId="2" applyFont="1" applyFill="1" applyBorder="1" applyAlignment="1" applyProtection="1">
      <alignment horizontal="left" vertical="center" shrinkToFit="1"/>
      <protection locked="0"/>
    </xf>
    <xf numFmtId="38" fontId="45" fillId="12" borderId="57" xfId="2" applyFont="1" applyFill="1" applyBorder="1" applyAlignment="1" applyProtection="1">
      <alignment horizontal="left" vertical="center" shrinkToFit="1"/>
      <protection locked="0"/>
    </xf>
    <xf numFmtId="38" fontId="45" fillId="12" borderId="12" xfId="2" applyFont="1" applyFill="1" applyBorder="1" applyAlignment="1" applyProtection="1">
      <alignment horizontal="left" vertical="center" shrinkToFit="1"/>
      <protection locked="0"/>
    </xf>
    <xf numFmtId="38" fontId="45" fillId="12" borderId="58" xfId="2" applyFont="1" applyFill="1" applyBorder="1" applyAlignment="1" applyProtection="1">
      <alignment horizontal="left" vertical="center" shrinkToFit="1"/>
      <protection locked="0"/>
    </xf>
    <xf numFmtId="38" fontId="45" fillId="12" borderId="94" xfId="2" applyFont="1" applyFill="1" applyBorder="1" applyAlignment="1" applyProtection="1">
      <alignment horizontal="left" vertical="center" shrinkToFit="1"/>
      <protection locked="0"/>
    </xf>
    <xf numFmtId="38" fontId="45" fillId="12" borderId="9" xfId="2" applyFont="1" applyFill="1" applyBorder="1" applyAlignment="1" applyProtection="1">
      <alignment horizontal="left" vertical="center" shrinkToFit="1"/>
      <protection locked="0"/>
    </xf>
    <xf numFmtId="38" fontId="45" fillId="12" borderId="95" xfId="2" applyFont="1" applyFill="1" applyBorder="1" applyAlignment="1" applyProtection="1">
      <alignment horizontal="left" vertical="center" shrinkToFit="1"/>
      <protection locked="0"/>
    </xf>
    <xf numFmtId="38" fontId="45" fillId="8" borderId="12" xfId="1" applyFont="1" applyFill="1" applyBorder="1" applyAlignment="1" applyProtection="1">
      <alignment horizontal="right" vertical="center" shrinkToFit="1"/>
      <protection locked="0"/>
    </xf>
    <xf numFmtId="38" fontId="47" fillId="0" borderId="3" xfId="2" applyFont="1" applyFill="1" applyBorder="1" applyAlignment="1" applyProtection="1">
      <alignment horizontal="right" vertical="center" shrinkToFit="1"/>
    </xf>
    <xf numFmtId="38" fontId="47" fillId="6" borderId="0" xfId="1" applyFont="1" applyFill="1" applyBorder="1" applyAlignment="1" applyProtection="1">
      <alignment horizontal="center" vertical="center"/>
    </xf>
    <xf numFmtId="0" fontId="45" fillId="4" borderId="94" xfId="0" applyFont="1" applyFill="1" applyBorder="1" applyAlignment="1">
      <alignment vertical="center" wrapText="1"/>
    </xf>
    <xf numFmtId="0" fontId="45" fillId="4" borderId="9" xfId="0" applyFont="1" applyFill="1" applyBorder="1" applyAlignment="1">
      <alignment vertical="center" wrapText="1"/>
    </xf>
    <xf numFmtId="0" fontId="45" fillId="4" borderId="10" xfId="0" applyFont="1" applyFill="1" applyBorder="1" applyAlignment="1">
      <alignment vertical="center" wrapText="1"/>
    </xf>
    <xf numFmtId="38" fontId="47" fillId="4" borderId="44" xfId="1" applyFont="1" applyFill="1" applyBorder="1" applyAlignment="1" applyProtection="1">
      <alignment horizontal="center" vertical="center" wrapText="1"/>
    </xf>
    <xf numFmtId="38" fontId="47" fillId="4" borderId="45" xfId="1" applyFont="1" applyFill="1" applyBorder="1" applyAlignment="1" applyProtection="1">
      <alignment horizontal="center" vertical="center" wrapText="1"/>
    </xf>
    <xf numFmtId="0" fontId="45" fillId="4" borderId="97" xfId="0" applyFont="1" applyFill="1" applyBorder="1" applyAlignment="1">
      <alignment vertical="center" wrapText="1"/>
    </xf>
    <xf numFmtId="0" fontId="45" fillId="4" borderId="11" xfId="0" applyFont="1" applyFill="1" applyBorder="1" applyAlignment="1">
      <alignment vertical="center" wrapText="1"/>
    </xf>
    <xf numFmtId="0" fontId="45" fillId="4" borderId="23" xfId="0" applyFont="1" applyFill="1" applyBorder="1" applyAlignment="1">
      <alignment vertical="center" wrapText="1"/>
    </xf>
    <xf numFmtId="0" fontId="45" fillId="4" borderId="57" xfId="0" applyFont="1" applyFill="1" applyBorder="1" applyAlignment="1">
      <alignment vertical="center" wrapText="1"/>
    </xf>
    <xf numFmtId="0" fontId="45" fillId="4" borderId="12" xfId="0" applyFont="1" applyFill="1" applyBorder="1" applyAlignment="1">
      <alignment vertical="center" wrapText="1"/>
    </xf>
    <xf numFmtId="0" fontId="45" fillId="4" borderId="3" xfId="0" applyFont="1" applyFill="1" applyBorder="1" applyAlignment="1">
      <alignment vertical="center" wrapText="1"/>
    </xf>
    <xf numFmtId="38" fontId="45" fillId="4" borderId="44" xfId="1" applyFont="1" applyFill="1" applyBorder="1" applyAlignment="1" applyProtection="1">
      <alignment horizontal="right" vertical="center" shrinkToFit="1"/>
    </xf>
    <xf numFmtId="38" fontId="45" fillId="4" borderId="45" xfId="1" applyFont="1" applyFill="1" applyBorder="1" applyAlignment="1" applyProtection="1">
      <alignment horizontal="right" vertical="center" shrinkToFit="1"/>
    </xf>
    <xf numFmtId="38" fontId="45" fillId="4" borderId="47" xfId="1" applyFont="1" applyFill="1" applyBorder="1" applyAlignment="1" applyProtection="1">
      <alignment horizontal="right" vertical="center" shrinkToFit="1"/>
    </xf>
    <xf numFmtId="38" fontId="47" fillId="4" borderId="43" xfId="1" applyFont="1" applyFill="1" applyBorder="1" applyAlignment="1" applyProtection="1">
      <alignment horizontal="center" vertical="center"/>
    </xf>
    <xf numFmtId="0" fontId="47" fillId="4" borderId="94" xfId="0" applyFont="1" applyFill="1" applyBorder="1" applyAlignment="1">
      <alignment vertical="center" wrapText="1"/>
    </xf>
    <xf numFmtId="0" fontId="47" fillId="4" borderId="9" xfId="0" applyFont="1" applyFill="1" applyBorder="1" applyAlignment="1">
      <alignment vertical="center" wrapText="1"/>
    </xf>
    <xf numFmtId="0" fontId="47" fillId="4" borderId="57" xfId="0" applyFont="1" applyFill="1" applyBorder="1" applyAlignment="1">
      <alignment vertical="center" wrapText="1"/>
    </xf>
    <xf numFmtId="0" fontId="47" fillId="4" borderId="12" xfId="0" applyFont="1" applyFill="1" applyBorder="1" applyAlignment="1">
      <alignment vertical="center" wrapText="1"/>
    </xf>
    <xf numFmtId="0" fontId="47" fillId="4" borderId="57" xfId="0" applyFont="1" applyFill="1" applyBorder="1" applyAlignment="1">
      <alignment horizontal="left" vertical="center" wrapText="1"/>
    </xf>
    <xf numFmtId="0" fontId="47" fillId="4" borderId="12" xfId="0" applyFont="1" applyFill="1" applyBorder="1" applyAlignment="1">
      <alignment horizontal="left" vertical="center" wrapText="1"/>
    </xf>
    <xf numFmtId="38" fontId="56" fillId="0" borderId="57" xfId="1" applyFont="1" applyFill="1" applyBorder="1" applyAlignment="1" applyProtection="1">
      <alignment horizontal="right" vertical="center" shrinkToFit="1"/>
    </xf>
    <xf numFmtId="38" fontId="56" fillId="0" borderId="12" xfId="1" applyFont="1" applyFill="1" applyBorder="1" applyAlignment="1" applyProtection="1">
      <alignment horizontal="right" vertical="center" shrinkToFit="1"/>
    </xf>
    <xf numFmtId="38" fontId="56" fillId="0" borderId="58" xfId="1" applyFont="1" applyFill="1" applyBorder="1" applyAlignment="1" applyProtection="1">
      <alignment horizontal="right" vertical="center" shrinkToFit="1"/>
    </xf>
    <xf numFmtId="38" fontId="56" fillId="0" borderId="17" xfId="1" applyFont="1" applyFill="1" applyBorder="1" applyAlignment="1" applyProtection="1">
      <alignment horizontal="right" vertical="center" shrinkToFit="1"/>
    </xf>
    <xf numFmtId="38" fontId="56" fillId="0" borderId="16" xfId="1" applyFont="1" applyFill="1" applyBorder="1" applyAlignment="1" applyProtection="1">
      <alignment horizontal="right" vertical="center" shrinkToFit="1"/>
    </xf>
    <xf numFmtId="38" fontId="56" fillId="0" borderId="59" xfId="1" applyFont="1" applyFill="1" applyBorder="1" applyAlignment="1" applyProtection="1">
      <alignment horizontal="right" vertical="center" shrinkToFit="1"/>
    </xf>
    <xf numFmtId="38" fontId="56" fillId="21" borderId="43" xfId="1" applyFont="1" applyFill="1" applyBorder="1" applyAlignment="1" applyProtection="1">
      <alignment horizontal="right" vertical="center" shrinkToFit="1"/>
    </xf>
    <xf numFmtId="0" fontId="47" fillId="4" borderId="97" xfId="0" applyFont="1" applyFill="1" applyBorder="1" applyAlignment="1">
      <alignment vertical="center" wrapText="1"/>
    </xf>
    <xf numFmtId="0" fontId="47" fillId="4" borderId="11" xfId="0" applyFont="1" applyFill="1" applyBorder="1" applyAlignment="1">
      <alignment vertical="center" wrapText="1"/>
    </xf>
    <xf numFmtId="38" fontId="56" fillId="0" borderId="52" xfId="1" applyFont="1" applyFill="1" applyBorder="1" applyAlignment="1" applyProtection="1">
      <alignment horizontal="right" vertical="center" shrinkToFit="1"/>
    </xf>
    <xf numFmtId="38" fontId="56" fillId="0" borderId="55" xfId="1" applyFont="1" applyFill="1" applyBorder="1" applyAlignment="1" applyProtection="1">
      <alignment horizontal="right" vertical="center" shrinkToFit="1"/>
    </xf>
    <xf numFmtId="38" fontId="56" fillId="0" borderId="56" xfId="1" applyFont="1" applyFill="1" applyBorder="1" applyAlignment="1" applyProtection="1">
      <alignment horizontal="right" vertical="center" shrinkToFit="1"/>
    </xf>
    <xf numFmtId="38" fontId="45" fillId="8" borderId="52" xfId="1" applyFont="1" applyFill="1" applyBorder="1" applyAlignment="1" applyProtection="1">
      <alignment horizontal="right" vertical="center" shrinkToFit="1"/>
      <protection locked="0"/>
    </xf>
    <xf numFmtId="38" fontId="45" fillId="8" borderId="55" xfId="1" applyFont="1" applyFill="1" applyBorder="1" applyAlignment="1" applyProtection="1">
      <alignment horizontal="right" vertical="center" shrinkToFit="1"/>
      <protection locked="0"/>
    </xf>
    <xf numFmtId="38" fontId="45" fillId="8" borderId="57" xfId="1" applyFont="1" applyFill="1" applyBorder="1" applyAlignment="1" applyProtection="1">
      <alignment horizontal="right" vertical="center" shrinkToFit="1"/>
      <protection locked="0"/>
    </xf>
    <xf numFmtId="38" fontId="45" fillId="6" borderId="57" xfId="1" applyFont="1" applyFill="1" applyBorder="1" applyAlignment="1" applyProtection="1">
      <alignment horizontal="right" vertical="center" shrinkToFit="1"/>
    </xf>
    <xf numFmtId="38" fontId="45" fillId="6" borderId="12" xfId="1" applyFont="1" applyFill="1" applyBorder="1" applyAlignment="1" applyProtection="1">
      <alignment horizontal="right" vertical="center" shrinkToFit="1"/>
    </xf>
    <xf numFmtId="38" fontId="45" fillId="6" borderId="58" xfId="1" applyFont="1" applyFill="1" applyBorder="1" applyAlignment="1" applyProtection="1">
      <alignment horizontal="right" vertical="center" shrinkToFit="1"/>
    </xf>
    <xf numFmtId="38" fontId="45" fillId="8" borderId="97" xfId="1" applyFont="1" applyFill="1" applyBorder="1" applyAlignment="1" applyProtection="1">
      <alignment horizontal="right" vertical="center" shrinkToFit="1"/>
      <protection locked="0"/>
    </xf>
    <xf numFmtId="38" fontId="45" fillId="8" borderId="11" xfId="1" applyFont="1" applyFill="1" applyBorder="1" applyAlignment="1" applyProtection="1">
      <alignment horizontal="right" vertical="center" shrinkToFit="1"/>
      <protection locked="0"/>
    </xf>
    <xf numFmtId="38" fontId="45" fillId="8" borderId="98" xfId="1" applyFont="1" applyFill="1" applyBorder="1" applyAlignment="1" applyProtection="1">
      <alignment horizontal="right" vertical="center" shrinkToFit="1"/>
      <protection locked="0"/>
    </xf>
    <xf numFmtId="38" fontId="56" fillId="21" borderId="44" xfId="1" applyFont="1" applyFill="1" applyBorder="1" applyAlignment="1" applyProtection="1">
      <alignment horizontal="right" vertical="center" shrinkToFit="1"/>
    </xf>
    <xf numFmtId="38" fontId="56" fillId="21" borderId="45" xfId="1" applyFont="1" applyFill="1" applyBorder="1" applyAlignment="1" applyProtection="1">
      <alignment horizontal="right" vertical="center" shrinkToFit="1"/>
    </xf>
    <xf numFmtId="38" fontId="56" fillId="21" borderId="47" xfId="1" applyFont="1" applyFill="1" applyBorder="1" applyAlignment="1" applyProtection="1">
      <alignment horizontal="right" vertical="center" shrinkToFit="1"/>
    </xf>
    <xf numFmtId="38" fontId="45" fillId="0" borderId="57" xfId="1" applyFont="1" applyFill="1" applyBorder="1" applyAlignment="1" applyProtection="1">
      <alignment horizontal="right" vertical="center" shrinkToFit="1"/>
    </xf>
    <xf numFmtId="38" fontId="45" fillId="0" borderId="12" xfId="1" applyFont="1" applyFill="1" applyBorder="1" applyAlignment="1" applyProtection="1">
      <alignment horizontal="right" vertical="center" shrinkToFit="1"/>
    </xf>
    <xf numFmtId="38" fontId="45" fillId="0" borderId="58" xfId="1" applyFont="1" applyFill="1" applyBorder="1" applyAlignment="1" applyProtection="1">
      <alignment horizontal="right" vertical="center" shrinkToFit="1"/>
    </xf>
    <xf numFmtId="0" fontId="47" fillId="4" borderId="44" xfId="15" applyFont="1" applyFill="1" applyBorder="1" applyAlignment="1">
      <alignment horizontal="center" vertical="center" shrinkToFit="1"/>
    </xf>
    <xf numFmtId="0" fontId="47" fillId="4" borderId="45" xfId="15" applyFont="1" applyFill="1" applyBorder="1" applyAlignment="1">
      <alignment horizontal="center" vertical="center" shrinkToFit="1"/>
    </xf>
    <xf numFmtId="0" fontId="47" fillId="4" borderId="47" xfId="15" applyFont="1" applyFill="1" applyBorder="1" applyAlignment="1">
      <alignment horizontal="center" vertical="center" shrinkToFit="1"/>
    </xf>
    <xf numFmtId="38" fontId="45" fillId="0" borderId="52" xfId="1" applyFont="1" applyFill="1" applyBorder="1" applyAlignment="1" applyProtection="1">
      <alignment horizontal="right" vertical="center" shrinkToFit="1"/>
    </xf>
    <xf numFmtId="38" fontId="45" fillId="0" borderId="55" xfId="1" applyFont="1" applyFill="1" applyBorder="1" applyAlignment="1" applyProtection="1">
      <alignment horizontal="right" vertical="center" shrinkToFit="1"/>
    </xf>
    <xf numFmtId="38" fontId="45" fillId="0" borderId="56" xfId="1" applyFont="1" applyFill="1" applyBorder="1" applyAlignment="1" applyProtection="1">
      <alignment horizontal="right" vertical="center" shrinkToFit="1"/>
    </xf>
    <xf numFmtId="38" fontId="82" fillId="10" borderId="0" xfId="15" applyNumberFormat="1" applyFont="1" applyFill="1" applyAlignment="1">
      <alignment horizontal="center" vertical="center" shrinkToFit="1"/>
    </xf>
    <xf numFmtId="176" fontId="47" fillId="0" borderId="11" xfId="15" applyNumberFormat="1" applyFont="1" applyBorder="1" applyAlignment="1">
      <alignment vertical="center" wrapText="1"/>
    </xf>
    <xf numFmtId="176" fontId="47" fillId="0" borderId="98" xfId="15" applyNumberFormat="1" applyFont="1" applyBorder="1" applyAlignment="1">
      <alignment vertical="center" wrapText="1"/>
    </xf>
    <xf numFmtId="38" fontId="45" fillId="0" borderId="21" xfId="1" applyFont="1" applyFill="1" applyBorder="1" applyAlignment="1" applyProtection="1">
      <alignment horizontal="center" vertical="center" wrapText="1"/>
    </xf>
    <xf numFmtId="176" fontId="47" fillId="0" borderId="12" xfId="15" applyNumberFormat="1" applyFont="1" applyBorder="1" applyAlignment="1">
      <alignment vertical="center" wrapText="1"/>
    </xf>
    <xf numFmtId="176" fontId="47" fillId="0" borderId="58" xfId="15" applyNumberFormat="1" applyFont="1" applyBorder="1" applyAlignment="1">
      <alignment vertical="center" wrapText="1"/>
    </xf>
    <xf numFmtId="0" fontId="80" fillId="6" borderId="0" xfId="16" applyFont="1" applyFill="1" applyBorder="1" applyAlignment="1" applyProtection="1">
      <alignment horizontal="left" vertical="center" shrinkToFit="1"/>
    </xf>
    <xf numFmtId="0" fontId="47" fillId="6" borderId="0" xfId="0" applyFont="1" applyFill="1" applyAlignment="1">
      <alignment horizontal="left" vertical="center" shrinkToFit="1"/>
    </xf>
    <xf numFmtId="38" fontId="45" fillId="12" borderId="18" xfId="2" applyFont="1" applyFill="1" applyBorder="1" applyAlignment="1" applyProtection="1">
      <alignment horizontal="left" vertical="center" shrinkToFit="1"/>
      <protection locked="0"/>
    </xf>
    <xf numFmtId="38" fontId="45" fillId="12" borderId="21" xfId="2" applyFont="1" applyFill="1" applyBorder="1" applyAlignment="1" applyProtection="1">
      <alignment horizontal="left" vertical="center" shrinkToFit="1"/>
      <protection locked="0"/>
    </xf>
    <xf numFmtId="38" fontId="45" fillId="12" borderId="28" xfId="2" applyFont="1" applyFill="1" applyBorder="1" applyAlignment="1" applyProtection="1">
      <alignment horizontal="left" vertical="center" shrinkToFit="1"/>
      <protection locked="0"/>
    </xf>
    <xf numFmtId="38" fontId="45" fillId="13" borderId="6" xfId="15" applyNumberFormat="1" applyFont="1" applyFill="1" applyBorder="1" applyAlignment="1">
      <alignment horizontal="right" vertical="center" shrinkToFit="1"/>
    </xf>
    <xf numFmtId="38" fontId="45" fillId="13" borderId="12" xfId="15" applyNumberFormat="1" applyFont="1" applyFill="1" applyBorder="1" applyAlignment="1">
      <alignment horizontal="right" vertical="center" shrinkToFit="1"/>
    </xf>
    <xf numFmtId="38" fontId="45" fillId="13" borderId="58" xfId="15" applyNumberFormat="1" applyFont="1" applyFill="1" applyBorder="1" applyAlignment="1">
      <alignment horizontal="right" vertical="center" shrinkToFit="1"/>
    </xf>
    <xf numFmtId="0" fontId="45" fillId="8" borderId="12" xfId="15" applyFont="1" applyFill="1" applyBorder="1" applyAlignment="1" applyProtection="1">
      <alignment horizontal="right" vertical="center" shrinkToFit="1"/>
      <protection locked="0"/>
    </xf>
    <xf numFmtId="11" fontId="49" fillId="24" borderId="158" xfId="17" applyNumberFormat="1" applyFont="1" applyFill="1" applyBorder="1" applyAlignment="1" applyProtection="1">
      <alignment horizontal="left" vertical="top" wrapText="1"/>
      <protection locked="0"/>
    </xf>
    <xf numFmtId="11" fontId="49" fillId="24" borderId="157" xfId="17" applyNumberFormat="1" applyFont="1" applyFill="1" applyBorder="1" applyAlignment="1" applyProtection="1">
      <alignment horizontal="left" vertical="top" wrapText="1"/>
      <protection locked="0"/>
    </xf>
    <xf numFmtId="11" fontId="49" fillId="24" borderId="161" xfId="17" applyNumberFormat="1" applyFont="1" applyFill="1" applyBorder="1" applyAlignment="1" applyProtection="1">
      <alignment horizontal="left" vertical="top" wrapText="1"/>
      <protection locked="0"/>
    </xf>
    <xf numFmtId="11" fontId="49" fillId="24" borderId="156" xfId="17" applyNumberFormat="1" applyFont="1" applyFill="1" applyBorder="1" applyAlignment="1" applyProtection="1">
      <alignment horizontal="left" vertical="top" wrapText="1"/>
      <protection locked="0"/>
    </xf>
    <xf numFmtId="0" fontId="5" fillId="0" borderId="148" xfId="15" applyBorder="1" applyAlignment="1">
      <alignment horizontal="center" vertical="center"/>
    </xf>
    <xf numFmtId="0" fontId="5" fillId="0" borderId="48" xfId="15" applyBorder="1" applyAlignment="1">
      <alignment horizontal="center" vertical="center"/>
    </xf>
    <xf numFmtId="0" fontId="57" fillId="0" borderId="149" xfId="0" applyFont="1" applyBorder="1" applyAlignment="1">
      <alignment horizontal="left" vertical="center"/>
    </xf>
    <xf numFmtId="0" fontId="57" fillId="0" borderId="13" xfId="0" applyFont="1" applyBorder="1" applyAlignment="1">
      <alignment horizontal="left" vertical="center"/>
    </xf>
    <xf numFmtId="38" fontId="5" fillId="0" borderId="150" xfId="1" applyFont="1" applyFill="1" applyBorder="1" applyAlignment="1" applyProtection="1">
      <alignment horizontal="right" vertical="center"/>
    </xf>
    <xf numFmtId="38" fontId="5" fillId="0" borderId="49" xfId="1" applyFont="1" applyFill="1" applyBorder="1" applyAlignment="1" applyProtection="1">
      <alignment horizontal="right" vertical="center"/>
    </xf>
    <xf numFmtId="0" fontId="5" fillId="0" borderId="160" xfId="15" applyBorder="1" applyAlignment="1">
      <alignment horizontal="center" vertical="center"/>
    </xf>
    <xf numFmtId="0" fontId="57" fillId="0" borderId="14" xfId="0" applyFont="1" applyBorder="1" applyAlignment="1">
      <alignment horizontal="left" vertical="center"/>
    </xf>
    <xf numFmtId="38" fontId="5" fillId="0" borderId="133" xfId="1" applyFont="1" applyFill="1" applyBorder="1" applyAlignment="1" applyProtection="1">
      <alignment horizontal="right" vertical="center"/>
    </xf>
    <xf numFmtId="0" fontId="30" fillId="3" borderId="18" xfId="15" applyFont="1" applyFill="1" applyBorder="1" applyAlignment="1">
      <alignment horizontal="center" vertical="center"/>
    </xf>
    <xf numFmtId="0" fontId="30" fillId="3" borderId="28" xfId="15" applyFont="1" applyFill="1" applyBorder="1" applyAlignment="1">
      <alignment horizontal="center" vertical="center"/>
    </xf>
    <xf numFmtId="0" fontId="84" fillId="0" borderId="26" xfId="15" applyFont="1" applyBorder="1" applyAlignment="1">
      <alignment horizontal="left"/>
    </xf>
    <xf numFmtId="0" fontId="11" fillId="0" borderId="21" xfId="0" applyFont="1" applyBorder="1" applyAlignment="1">
      <alignment horizontal="center" vertical="center"/>
    </xf>
    <xf numFmtId="0" fontId="11" fillId="0" borderId="0" xfId="0" applyFont="1" applyAlignment="1">
      <alignment horizontal="center" vertical="center"/>
    </xf>
    <xf numFmtId="0" fontId="11" fillId="0" borderId="35" xfId="0" applyFont="1" applyBorder="1" applyAlignment="1">
      <alignment horizontal="center" vertical="center"/>
    </xf>
    <xf numFmtId="0" fontId="26" fillId="0" borderId="21" xfId="15" applyFont="1" applyBorder="1" applyAlignment="1">
      <alignment horizontal="center" vertical="center"/>
    </xf>
    <xf numFmtId="0" fontId="26" fillId="0" borderId="35" xfId="15" applyFont="1" applyBorder="1" applyAlignment="1">
      <alignment horizontal="center" vertical="center"/>
    </xf>
    <xf numFmtId="0" fontId="10" fillId="0" borderId="21" xfId="0" applyFont="1" applyBorder="1" applyAlignment="1">
      <alignment horizontal="center" vertical="center"/>
    </xf>
    <xf numFmtId="0" fontId="10" fillId="0" borderId="0" xfId="0" applyFont="1" applyAlignment="1">
      <alignment horizontal="center" vertical="center"/>
    </xf>
    <xf numFmtId="0" fontId="10" fillId="0" borderId="35" xfId="0" applyFont="1" applyBorder="1" applyAlignment="1">
      <alignment horizontal="center" vertical="center"/>
    </xf>
    <xf numFmtId="0" fontId="12" fillId="0" borderId="121" xfId="15" applyFont="1" applyBorder="1" applyAlignment="1">
      <alignment horizontal="center" vertical="center"/>
    </xf>
    <xf numFmtId="0" fontId="12" fillId="0" borderId="122" xfId="15" applyFont="1" applyBorder="1" applyAlignment="1">
      <alignment horizontal="center" vertical="center"/>
    </xf>
    <xf numFmtId="0" fontId="12" fillId="0" borderId="123" xfId="15" applyFont="1" applyBorder="1" applyAlignment="1">
      <alignment horizontal="center" vertical="center"/>
    </xf>
    <xf numFmtId="0" fontId="10" fillId="0" borderId="118" xfId="0" applyFont="1" applyBorder="1" applyAlignment="1">
      <alignment horizontal="center" vertical="center"/>
    </xf>
    <xf numFmtId="0" fontId="10" fillId="0" borderId="119" xfId="0" applyFont="1" applyBorder="1" applyAlignment="1">
      <alignment horizontal="center" vertical="center"/>
    </xf>
    <xf numFmtId="0" fontId="10" fillId="0" borderId="120" xfId="0" applyFont="1" applyBorder="1" applyAlignment="1">
      <alignment horizontal="center" vertical="center"/>
    </xf>
    <xf numFmtId="0" fontId="14" fillId="6" borderId="18" xfId="15" applyFont="1" applyFill="1" applyBorder="1" applyAlignment="1">
      <alignment horizontal="center" vertical="center" wrapText="1"/>
    </xf>
    <xf numFmtId="0" fontId="14" fillId="6" borderId="21" xfId="15" applyFont="1" applyFill="1" applyBorder="1" applyAlignment="1">
      <alignment horizontal="center" vertical="center" wrapText="1"/>
    </xf>
    <xf numFmtId="0" fontId="14" fillId="6" borderId="28" xfId="15" applyFont="1" applyFill="1" applyBorder="1" applyAlignment="1">
      <alignment horizontal="center" vertical="center" wrapText="1"/>
    </xf>
    <xf numFmtId="0" fontId="14" fillId="6" borderId="20" xfId="15" applyFont="1" applyFill="1" applyBorder="1" applyAlignment="1">
      <alignment horizontal="center" vertical="center" wrapText="1"/>
    </xf>
    <xf numFmtId="0" fontId="14" fillId="6" borderId="0" xfId="15" applyFont="1" applyFill="1" applyAlignment="1">
      <alignment horizontal="center" vertical="center" wrapText="1"/>
    </xf>
    <xf numFmtId="0" fontId="14" fillId="6" borderId="19" xfId="15" applyFont="1" applyFill="1" applyBorder="1" applyAlignment="1">
      <alignment horizontal="center" vertical="center" wrapText="1"/>
    </xf>
    <xf numFmtId="0" fontId="14" fillId="6" borderId="27" xfId="15" applyFont="1" applyFill="1" applyBorder="1" applyAlignment="1">
      <alignment horizontal="center" vertical="center" wrapText="1"/>
    </xf>
    <xf numFmtId="0" fontId="14" fillId="6" borderId="26" xfId="15" applyFont="1" applyFill="1" applyBorder="1" applyAlignment="1">
      <alignment horizontal="center" vertical="center" wrapText="1"/>
    </xf>
    <xf numFmtId="0" fontId="14" fillId="6" borderId="25" xfId="15" applyFont="1" applyFill="1" applyBorder="1" applyAlignment="1">
      <alignment horizontal="center" vertical="center" wrapText="1"/>
    </xf>
    <xf numFmtId="0" fontId="26" fillId="12" borderId="18" xfId="15" applyFont="1" applyFill="1" applyBorder="1" applyAlignment="1" applyProtection="1">
      <alignment horizontal="left" vertical="center" wrapText="1"/>
      <protection locked="0"/>
    </xf>
    <xf numFmtId="0" fontId="17" fillId="12" borderId="21" xfId="15" applyFont="1" applyFill="1" applyBorder="1" applyAlignment="1" applyProtection="1">
      <alignment horizontal="left" vertical="center" wrapText="1"/>
      <protection locked="0"/>
    </xf>
    <xf numFmtId="0" fontId="17" fillId="12" borderId="28" xfId="15" applyFont="1" applyFill="1" applyBorder="1" applyAlignment="1" applyProtection="1">
      <alignment horizontal="left" vertical="center" wrapText="1"/>
      <protection locked="0"/>
    </xf>
    <xf numFmtId="0" fontId="17" fillId="12" borderId="20" xfId="15" applyFont="1" applyFill="1" applyBorder="1" applyAlignment="1" applyProtection="1">
      <alignment horizontal="left" vertical="center" wrapText="1"/>
      <protection locked="0"/>
    </xf>
    <xf numFmtId="0" fontId="17" fillId="12" borderId="0" xfId="15" applyFont="1" applyFill="1" applyAlignment="1" applyProtection="1">
      <alignment horizontal="left" vertical="center" wrapText="1"/>
      <protection locked="0"/>
    </xf>
    <xf numFmtId="0" fontId="17" fillId="12" borderId="19" xfId="15" applyFont="1" applyFill="1" applyBorder="1" applyAlignment="1" applyProtection="1">
      <alignment horizontal="left" vertical="center" wrapText="1"/>
      <protection locked="0"/>
    </xf>
    <xf numFmtId="0" fontId="17" fillId="12" borderId="27" xfId="15" applyFont="1" applyFill="1" applyBorder="1" applyAlignment="1" applyProtection="1">
      <alignment horizontal="left" vertical="center" wrapText="1"/>
      <protection locked="0"/>
    </xf>
    <xf numFmtId="0" fontId="17" fillId="12" borderId="26" xfId="15" applyFont="1" applyFill="1" applyBorder="1" applyAlignment="1" applyProtection="1">
      <alignment horizontal="left" vertical="center" wrapText="1"/>
      <protection locked="0"/>
    </xf>
    <xf numFmtId="0" fontId="17" fillId="12" borderId="25" xfId="15" applyFont="1" applyFill="1" applyBorder="1" applyAlignment="1" applyProtection="1">
      <alignment horizontal="left" vertical="center" wrapText="1"/>
      <protection locked="0"/>
    </xf>
    <xf numFmtId="0" fontId="14" fillId="6" borderId="0" xfId="15" applyFont="1" applyFill="1">
      <alignment vertical="center"/>
    </xf>
    <xf numFmtId="0" fontId="12" fillId="0" borderId="20" xfId="15" applyFont="1" applyBorder="1" applyAlignment="1">
      <alignment horizontal="right" vertical="center"/>
    </xf>
    <xf numFmtId="0" fontId="12" fillId="0" borderId="0" xfId="15" applyFont="1" applyAlignment="1">
      <alignment horizontal="right" vertical="center"/>
    </xf>
    <xf numFmtId="0" fontId="12" fillId="0" borderId="36" xfId="15" applyFont="1" applyBorder="1" applyAlignment="1">
      <alignment horizontal="right" vertical="center"/>
    </xf>
    <xf numFmtId="0" fontId="12" fillId="0" borderId="35" xfId="15" applyFont="1" applyBorder="1" applyAlignment="1">
      <alignment horizontal="right" vertical="center"/>
    </xf>
    <xf numFmtId="0" fontId="12" fillId="0" borderId="0" xfId="15" applyFont="1" applyAlignment="1" applyProtection="1">
      <alignment horizontal="center" vertical="center"/>
      <protection locked="0"/>
    </xf>
    <xf numFmtId="0" fontId="12" fillId="0" borderId="35" xfId="15" applyFont="1" applyBorder="1" applyAlignment="1" applyProtection="1">
      <alignment horizontal="center" vertical="center"/>
      <protection locked="0"/>
    </xf>
    <xf numFmtId="0" fontId="12" fillId="0" borderId="0" xfId="15" applyFont="1" applyAlignment="1">
      <alignment horizontal="left" vertical="center"/>
    </xf>
    <xf numFmtId="0" fontId="12" fillId="0" borderId="41" xfId="15" applyFont="1" applyBorder="1" applyAlignment="1">
      <alignment horizontal="left" vertical="center"/>
    </xf>
    <xf numFmtId="0" fontId="12" fillId="0" borderId="35" xfId="15" applyFont="1" applyBorder="1" applyAlignment="1">
      <alignment horizontal="left" vertical="center"/>
    </xf>
    <xf numFmtId="0" fontId="12" fillId="0" borderId="40" xfId="15" applyFont="1" applyBorder="1" applyAlignment="1">
      <alignment horizontal="left" vertical="center"/>
    </xf>
    <xf numFmtId="0" fontId="26" fillId="6" borderId="115" xfId="15" applyFont="1" applyFill="1" applyBorder="1">
      <alignment vertical="center"/>
    </xf>
    <xf numFmtId="0" fontId="26" fillId="6" borderId="116" xfId="15" applyFont="1" applyFill="1" applyBorder="1">
      <alignment vertical="center"/>
    </xf>
    <xf numFmtId="0" fontId="26" fillId="6" borderId="117" xfId="15" applyFont="1" applyFill="1" applyBorder="1">
      <alignment vertical="center"/>
    </xf>
    <xf numFmtId="0" fontId="26" fillId="6" borderId="68" xfId="15" applyFont="1" applyFill="1" applyBorder="1">
      <alignment vertical="center"/>
    </xf>
    <xf numFmtId="0" fontId="26" fillId="6" borderId="69" xfId="15" applyFont="1" applyFill="1" applyBorder="1">
      <alignment vertical="center"/>
    </xf>
    <xf numFmtId="0" fontId="26" fillId="6" borderId="70" xfId="15" applyFont="1" applyFill="1" applyBorder="1">
      <alignment vertical="center"/>
    </xf>
    <xf numFmtId="0" fontId="43" fillId="12" borderId="33" xfId="15" applyFont="1" applyFill="1" applyBorder="1" applyAlignment="1" applyProtection="1">
      <alignment horizontal="left" vertical="top" wrapText="1"/>
      <protection locked="0"/>
    </xf>
    <xf numFmtId="0" fontId="43" fillId="12" borderId="32" xfId="15" applyFont="1" applyFill="1" applyBorder="1" applyAlignment="1" applyProtection="1">
      <alignment horizontal="left" vertical="top"/>
      <protection locked="0"/>
    </xf>
    <xf numFmtId="0" fontId="43" fillId="12" borderId="31" xfId="15" applyFont="1" applyFill="1" applyBorder="1" applyAlignment="1" applyProtection="1">
      <alignment horizontal="left" vertical="top"/>
      <protection locked="0"/>
    </xf>
    <xf numFmtId="0" fontId="43" fillId="12" borderId="20" xfId="15" applyFont="1" applyFill="1" applyBorder="1" applyAlignment="1" applyProtection="1">
      <alignment horizontal="left" vertical="top" wrapText="1"/>
      <protection locked="0"/>
    </xf>
    <xf numFmtId="0" fontId="43" fillId="12" borderId="0" xfId="15" applyFont="1" applyFill="1" applyAlignment="1" applyProtection="1">
      <alignment horizontal="left" vertical="top"/>
      <protection locked="0"/>
    </xf>
    <xf numFmtId="0" fontId="43" fillId="12" borderId="19" xfId="15" applyFont="1" applyFill="1" applyBorder="1" applyAlignment="1" applyProtection="1">
      <alignment horizontal="left" vertical="top"/>
      <protection locked="0"/>
    </xf>
    <xf numFmtId="0" fontId="43" fillId="12" borderId="36" xfId="15" applyFont="1" applyFill="1" applyBorder="1" applyAlignment="1" applyProtection="1">
      <alignment horizontal="left" vertical="top"/>
      <protection locked="0"/>
    </xf>
    <xf numFmtId="0" fontId="43" fillId="12" borderId="35" xfId="15" applyFont="1" applyFill="1" applyBorder="1" applyAlignment="1" applyProtection="1">
      <alignment horizontal="left" vertical="top"/>
      <protection locked="0"/>
    </xf>
    <xf numFmtId="0" fontId="43" fillId="12" borderId="34" xfId="15" applyFont="1" applyFill="1" applyBorder="1" applyAlignment="1" applyProtection="1">
      <alignment horizontal="left" vertical="top"/>
      <protection locked="0"/>
    </xf>
    <xf numFmtId="0" fontId="14" fillId="6" borderId="42" xfId="15" applyFont="1" applyFill="1" applyBorder="1" applyAlignment="1">
      <alignment horizontal="center" vertical="center" textRotation="255"/>
    </xf>
    <xf numFmtId="0" fontId="14" fillId="6" borderId="30" xfId="15" applyFont="1" applyFill="1" applyBorder="1" applyAlignment="1">
      <alignment horizontal="center" vertical="center" textRotation="255"/>
    </xf>
    <xf numFmtId="0" fontId="14" fillId="6" borderId="29" xfId="15" applyFont="1" applyFill="1" applyBorder="1" applyAlignment="1">
      <alignment horizontal="center" vertical="center" textRotation="255"/>
    </xf>
    <xf numFmtId="0" fontId="14" fillId="6" borderId="21" xfId="15" applyFont="1" applyFill="1" applyBorder="1" applyAlignment="1">
      <alignment horizontal="center" vertical="center"/>
    </xf>
    <xf numFmtId="0" fontId="14" fillId="6" borderId="0" xfId="15" applyFont="1" applyFill="1" applyAlignment="1">
      <alignment horizontal="center" vertical="center"/>
    </xf>
    <xf numFmtId="0" fontId="14" fillId="6" borderId="19" xfId="15" applyFont="1" applyFill="1" applyBorder="1" applyAlignment="1">
      <alignment horizontal="center" vertical="center"/>
    </xf>
    <xf numFmtId="0" fontId="14" fillId="6" borderId="35" xfId="15" applyFont="1" applyFill="1" applyBorder="1" applyAlignment="1">
      <alignment horizontal="center" vertical="center"/>
    </xf>
    <xf numFmtId="0" fontId="14" fillId="6" borderId="34" xfId="15" applyFont="1" applyFill="1" applyBorder="1" applyAlignment="1">
      <alignment horizontal="center" vertical="center"/>
    </xf>
    <xf numFmtId="0" fontId="14" fillId="6" borderId="32" xfId="15" applyFont="1" applyFill="1" applyBorder="1" applyAlignment="1">
      <alignment horizontal="center" vertical="center"/>
    </xf>
    <xf numFmtId="0" fontId="14" fillId="6" borderId="31" xfId="15" applyFont="1" applyFill="1" applyBorder="1" applyAlignment="1">
      <alignment horizontal="center" vertical="center"/>
    </xf>
    <xf numFmtId="176" fontId="12" fillId="0" borderId="33" xfId="15" applyNumberFormat="1" applyFont="1" applyBorder="1" applyAlignment="1">
      <alignment horizontal="left" vertical="center"/>
    </xf>
    <xf numFmtId="176" fontId="12" fillId="0" borderId="32" xfId="15" applyNumberFormat="1" applyFont="1" applyBorder="1" applyAlignment="1">
      <alignment horizontal="left" vertical="center"/>
    </xf>
    <xf numFmtId="176" fontId="12" fillId="0" borderId="31" xfId="15" applyNumberFormat="1" applyFont="1" applyBorder="1" applyAlignment="1">
      <alignment horizontal="left" vertical="center"/>
    </xf>
    <xf numFmtId="176" fontId="12" fillId="0" borderId="20" xfId="15" applyNumberFormat="1" applyFont="1" applyBorder="1" applyAlignment="1">
      <alignment horizontal="left" vertical="center"/>
    </xf>
    <xf numFmtId="176" fontId="12" fillId="0" borderId="0" xfId="15" applyNumberFormat="1" applyFont="1" applyAlignment="1">
      <alignment horizontal="left" vertical="center"/>
    </xf>
    <xf numFmtId="176" fontId="12" fillId="0" borderId="19" xfId="15" applyNumberFormat="1" applyFont="1" applyBorder="1" applyAlignment="1">
      <alignment horizontal="left" vertical="center"/>
    </xf>
    <xf numFmtId="176" fontId="12" fillId="0" borderId="36" xfId="15" applyNumberFormat="1" applyFont="1" applyBorder="1" applyAlignment="1">
      <alignment horizontal="left" vertical="center"/>
    </xf>
    <xf numFmtId="176" fontId="12" fillId="0" borderId="35" xfId="15" applyNumberFormat="1" applyFont="1" applyBorder="1" applyAlignment="1">
      <alignment horizontal="left" vertical="center"/>
    </xf>
    <xf numFmtId="176" fontId="12" fillId="0" borderId="34" xfId="15" applyNumberFormat="1" applyFont="1" applyBorder="1" applyAlignment="1">
      <alignment horizontal="left" vertical="center"/>
    </xf>
    <xf numFmtId="0" fontId="14" fillId="6" borderId="38" xfId="15" applyFont="1" applyFill="1" applyBorder="1" applyAlignment="1">
      <alignment horizontal="center" vertical="center" wrapText="1"/>
    </xf>
    <xf numFmtId="0" fontId="14" fillId="6" borderId="37" xfId="15" applyFont="1" applyFill="1" applyBorder="1" applyAlignment="1">
      <alignment horizontal="center" vertical="center" wrapText="1"/>
    </xf>
    <xf numFmtId="0" fontId="43" fillId="12" borderId="20" xfId="15" applyFont="1" applyFill="1" applyBorder="1" applyAlignment="1" applyProtection="1">
      <alignment horizontal="left" vertical="top"/>
      <protection locked="0"/>
    </xf>
    <xf numFmtId="0" fontId="43" fillId="12" borderId="27" xfId="15" applyFont="1" applyFill="1" applyBorder="1" applyAlignment="1" applyProtection="1">
      <alignment horizontal="left" vertical="top"/>
      <protection locked="0"/>
    </xf>
    <xf numFmtId="0" fontId="43" fillId="12" borderId="26" xfId="15" applyFont="1" applyFill="1" applyBorder="1" applyAlignment="1" applyProtection="1">
      <alignment horizontal="left" vertical="top"/>
      <protection locked="0"/>
    </xf>
    <xf numFmtId="0" fontId="43" fillId="12" borderId="25" xfId="15" applyFont="1" applyFill="1" applyBorder="1" applyAlignment="1" applyProtection="1">
      <alignment horizontal="left" vertical="top"/>
      <protection locked="0"/>
    </xf>
    <xf numFmtId="0" fontId="11" fillId="6" borderId="0" xfId="0" applyFont="1" applyFill="1" applyAlignment="1">
      <alignment horizontal="center" vertical="center"/>
    </xf>
    <xf numFmtId="0" fontId="14" fillId="6" borderId="0" xfId="15" applyFont="1" applyFill="1" applyAlignment="1">
      <alignment horizontal="left" vertical="center"/>
    </xf>
    <xf numFmtId="0" fontId="27" fillId="6" borderId="0" xfId="16" applyFont="1" applyFill="1" applyBorder="1" applyAlignment="1" applyProtection="1">
      <alignment horizontal="left" vertical="center"/>
    </xf>
    <xf numFmtId="0" fontId="14" fillId="6" borderId="6" xfId="15" applyFont="1" applyFill="1" applyBorder="1" applyAlignment="1">
      <alignment horizontal="center" vertical="center"/>
    </xf>
    <xf numFmtId="0" fontId="14" fillId="6" borderId="12" xfId="15" applyFont="1" applyFill="1" applyBorder="1" applyAlignment="1">
      <alignment horizontal="center" vertical="center"/>
    </xf>
    <xf numFmtId="0" fontId="14" fillId="6" borderId="3" xfId="15" applyFont="1" applyFill="1" applyBorder="1" applyAlignment="1">
      <alignment horizontal="center" vertical="center"/>
    </xf>
    <xf numFmtId="0" fontId="83" fillId="6" borderId="0" xfId="15" applyFont="1" applyFill="1" applyAlignment="1">
      <alignment horizontal="center" vertical="center" wrapText="1"/>
    </xf>
    <xf numFmtId="0" fontId="83" fillId="6" borderId="0" xfId="15" applyFont="1" applyFill="1" applyAlignment="1">
      <alignment horizontal="center" vertical="center"/>
    </xf>
    <xf numFmtId="0" fontId="12" fillId="0" borderId="2" xfId="15" applyFont="1" applyBorder="1" applyAlignment="1">
      <alignment horizontal="left" vertical="center" shrinkToFit="1"/>
    </xf>
    <xf numFmtId="38" fontId="25" fillId="10" borderId="0" xfId="15" applyNumberFormat="1" applyFont="1" applyFill="1" applyAlignment="1">
      <alignment horizontal="center" vertical="center" shrinkToFit="1"/>
    </xf>
    <xf numFmtId="0" fontId="14" fillId="6" borderId="11" xfId="15" applyFont="1" applyFill="1" applyBorder="1" applyAlignment="1">
      <alignment horizontal="left" vertical="center"/>
    </xf>
    <xf numFmtId="20" fontId="14" fillId="6" borderId="11" xfId="15" applyNumberFormat="1" applyFont="1" applyFill="1" applyBorder="1" applyAlignment="1">
      <alignment horizontal="left" vertical="center"/>
    </xf>
    <xf numFmtId="0" fontId="14" fillId="6" borderId="18" xfId="15" applyFont="1" applyFill="1" applyBorder="1" applyAlignment="1">
      <alignment horizontal="center" vertical="center"/>
    </xf>
    <xf numFmtId="0" fontId="14" fillId="6" borderId="28" xfId="15" applyFont="1" applyFill="1" applyBorder="1" applyAlignment="1">
      <alignment horizontal="center" vertical="center"/>
    </xf>
    <xf numFmtId="0" fontId="14" fillId="6" borderId="20" xfId="15" applyFont="1" applyFill="1" applyBorder="1" applyAlignment="1">
      <alignment horizontal="center" vertical="center"/>
    </xf>
    <xf numFmtId="0" fontId="14" fillId="6" borderId="27" xfId="15" applyFont="1" applyFill="1" applyBorder="1" applyAlignment="1">
      <alignment horizontal="center" vertical="center"/>
    </xf>
    <xf numFmtId="0" fontId="14" fillId="6" borderId="26" xfId="15" applyFont="1" applyFill="1" applyBorder="1" applyAlignment="1">
      <alignment horizontal="center" vertical="center"/>
    </xf>
    <xf numFmtId="0" fontId="14" fillId="6" borderId="25" xfId="15" applyFont="1" applyFill="1" applyBorder="1" applyAlignment="1">
      <alignment horizontal="center" vertical="center"/>
    </xf>
    <xf numFmtId="176" fontId="12" fillId="0" borderId="43" xfId="15" applyNumberFormat="1" applyFont="1" applyBorder="1" applyAlignment="1">
      <alignment horizontal="left" vertical="center"/>
    </xf>
    <xf numFmtId="176" fontId="12" fillId="0" borderId="18" xfId="15" applyNumberFormat="1" applyFont="1" applyBorder="1" applyAlignment="1">
      <alignment horizontal="center" vertical="center" shrinkToFit="1"/>
    </xf>
    <xf numFmtId="176" fontId="12" fillId="0" borderId="21" xfId="15" applyNumberFormat="1" applyFont="1" applyBorder="1" applyAlignment="1">
      <alignment horizontal="center" vertical="center" shrinkToFit="1"/>
    </xf>
    <xf numFmtId="176" fontId="12" fillId="0" borderId="20" xfId="15" applyNumberFormat="1" applyFont="1" applyBorder="1" applyAlignment="1">
      <alignment horizontal="center" vertical="center" shrinkToFit="1"/>
    </xf>
    <xf numFmtId="176" fontId="12" fillId="0" borderId="0" xfId="15" applyNumberFormat="1" applyFont="1" applyAlignment="1">
      <alignment horizontal="center" vertical="center" shrinkToFit="1"/>
    </xf>
    <xf numFmtId="176" fontId="12" fillId="0" borderId="21" xfId="15" applyNumberFormat="1" applyFont="1" applyBorder="1" applyAlignment="1">
      <alignment horizontal="left" vertical="center" shrinkToFit="1"/>
    </xf>
    <xf numFmtId="176" fontId="12" fillId="0" borderId="28" xfId="15" applyNumberFormat="1" applyFont="1" applyBorder="1" applyAlignment="1">
      <alignment horizontal="left" vertical="center" shrinkToFit="1"/>
    </xf>
    <xf numFmtId="176" fontId="12" fillId="0" borderId="0" xfId="15" applyNumberFormat="1" applyFont="1" applyAlignment="1">
      <alignment horizontal="left" vertical="center" shrinkToFit="1"/>
    </xf>
    <xf numFmtId="176" fontId="12" fillId="0" borderId="19" xfId="15" applyNumberFormat="1" applyFont="1" applyBorder="1" applyAlignment="1">
      <alignment horizontal="left" vertical="center" shrinkToFit="1"/>
    </xf>
    <xf numFmtId="0" fontId="14" fillId="6" borderId="39" xfId="15" applyFont="1" applyFill="1" applyBorder="1" applyAlignment="1">
      <alignment horizontal="center" vertical="center" wrapText="1"/>
    </xf>
    <xf numFmtId="0" fontId="12" fillId="0" borderId="18" xfId="15" applyFont="1" applyBorder="1" applyAlignment="1">
      <alignment horizontal="center" vertical="center"/>
    </xf>
    <xf numFmtId="0" fontId="12" fillId="0" borderId="20" xfId="15" applyFont="1" applyBorder="1" applyAlignment="1">
      <alignment horizontal="center" vertical="center"/>
    </xf>
    <xf numFmtId="0" fontId="12" fillId="0" borderId="36" xfId="15" applyFont="1" applyBorder="1" applyAlignment="1">
      <alignment horizontal="center" vertical="center"/>
    </xf>
    <xf numFmtId="0" fontId="12" fillId="0" borderId="21" xfId="15" applyFont="1" applyBorder="1" applyAlignment="1">
      <alignment horizontal="center" vertical="center"/>
    </xf>
    <xf numFmtId="0" fontId="12" fillId="0" borderId="0" xfId="15" applyFont="1" applyAlignment="1">
      <alignment horizontal="center" vertical="center"/>
    </xf>
    <xf numFmtId="0" fontId="12" fillId="0" borderId="35" xfId="15" applyFont="1" applyBorder="1" applyAlignment="1">
      <alignment horizontal="center" vertical="center"/>
    </xf>
    <xf numFmtId="0" fontId="14" fillId="7" borderId="4" xfId="15" applyFont="1" applyFill="1" applyBorder="1" applyAlignment="1">
      <alignment horizontal="center" vertical="center"/>
    </xf>
    <xf numFmtId="0" fontId="14" fillId="7" borderId="51" xfId="15" applyFont="1" applyFill="1" applyBorder="1" applyAlignment="1">
      <alignment horizontal="center" vertical="center"/>
    </xf>
    <xf numFmtId="0" fontId="10" fillId="4" borderId="6"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2" xfId="0" applyFont="1" applyFill="1" applyBorder="1" applyAlignment="1">
      <alignment horizontal="center" vertical="center"/>
    </xf>
    <xf numFmtId="0" fontId="47" fillId="18" borderId="21" xfId="15" applyFont="1" applyFill="1" applyBorder="1" applyAlignment="1">
      <alignment horizontal="center" vertical="center"/>
    </xf>
    <xf numFmtId="38" fontId="45" fillId="8" borderId="53" xfId="1" applyFont="1" applyFill="1" applyBorder="1" applyAlignment="1" applyProtection="1">
      <alignment horizontal="right" vertical="center" shrinkToFit="1"/>
    </xf>
    <xf numFmtId="38" fontId="45" fillId="8" borderId="19" xfId="1" applyFont="1" applyFill="1" applyBorder="1" applyAlignment="1" applyProtection="1">
      <alignment horizontal="right" vertical="center" shrinkToFit="1"/>
    </xf>
    <xf numFmtId="38" fontId="55" fillId="0" borderId="57" xfId="2" applyFont="1" applyFill="1" applyBorder="1" applyAlignment="1" applyProtection="1">
      <alignment vertical="center" shrinkToFit="1"/>
    </xf>
    <xf numFmtId="38" fontId="55" fillId="0" borderId="12" xfId="2" applyFont="1" applyFill="1" applyBorder="1" applyAlignment="1" applyProtection="1">
      <alignment vertical="center" shrinkToFit="1"/>
    </xf>
    <xf numFmtId="38" fontId="55" fillId="0" borderId="3" xfId="2" applyFont="1" applyFill="1" applyBorder="1" applyAlignment="1" applyProtection="1">
      <alignment vertical="center" shrinkToFit="1"/>
    </xf>
    <xf numFmtId="38" fontId="45" fillId="13" borderId="2" xfId="1" applyFont="1" applyFill="1" applyBorder="1" applyAlignment="1" applyProtection="1">
      <alignment horizontal="right" vertical="center" shrinkToFit="1"/>
    </xf>
    <xf numFmtId="38" fontId="45" fillId="12" borderId="12" xfId="1" applyFont="1" applyFill="1" applyBorder="1" applyAlignment="1" applyProtection="1">
      <alignment vertical="center" shrinkToFit="1"/>
    </xf>
    <xf numFmtId="38" fontId="45" fillId="8" borderId="6" xfId="1" applyFont="1" applyFill="1" applyBorder="1" applyAlignment="1" applyProtection="1">
      <alignment horizontal="right" vertical="center" shrinkToFit="1"/>
    </xf>
    <xf numFmtId="38" fontId="45" fillId="8" borderId="58" xfId="1" applyFont="1" applyFill="1" applyBorder="1" applyAlignment="1" applyProtection="1">
      <alignment horizontal="right" vertical="center" shrinkToFit="1"/>
    </xf>
    <xf numFmtId="38" fontId="45" fillId="12" borderId="45" xfId="1" applyFont="1" applyFill="1" applyBorder="1" applyAlignment="1" applyProtection="1">
      <alignment vertical="center" shrinkToFit="1"/>
    </xf>
    <xf numFmtId="38" fontId="45" fillId="8" borderId="51" xfId="1" applyFont="1" applyFill="1" applyBorder="1" applyAlignment="1" applyProtection="1">
      <alignment horizontal="right" vertical="center" shrinkToFit="1"/>
    </xf>
    <xf numFmtId="38" fontId="45" fillId="8" borderId="47" xfId="1" applyFont="1" applyFill="1" applyBorder="1" applyAlignment="1" applyProtection="1">
      <alignment horizontal="right" vertical="center" shrinkToFit="1"/>
    </xf>
    <xf numFmtId="38" fontId="55" fillId="12" borderId="44" xfId="2" applyFont="1" applyFill="1" applyBorder="1" applyAlignment="1" applyProtection="1">
      <alignment vertical="center" shrinkToFit="1"/>
    </xf>
    <xf numFmtId="38" fontId="55" fillId="12" borderId="45" xfId="2" applyFont="1" applyFill="1" applyBorder="1" applyAlignment="1" applyProtection="1">
      <alignment vertical="center" shrinkToFit="1"/>
    </xf>
    <xf numFmtId="38" fontId="55" fillId="12" borderId="93" xfId="2" applyFont="1" applyFill="1" applyBorder="1" applyAlignment="1" applyProtection="1">
      <alignment vertical="center" shrinkToFit="1"/>
    </xf>
    <xf numFmtId="38" fontId="55" fillId="8" borderId="51" xfId="1" applyFont="1" applyFill="1" applyBorder="1" applyAlignment="1" applyProtection="1">
      <alignment horizontal="right" vertical="center" shrinkToFit="1"/>
    </xf>
    <xf numFmtId="38" fontId="55" fillId="8" borderId="93" xfId="1" applyFont="1" applyFill="1" applyBorder="1" applyAlignment="1" applyProtection="1">
      <alignment horizontal="right" vertical="center" shrinkToFit="1"/>
    </xf>
    <xf numFmtId="38" fontId="45" fillId="12" borderId="50" xfId="1" applyFont="1" applyFill="1" applyBorder="1" applyAlignment="1" applyProtection="1">
      <alignment vertical="center" shrinkToFit="1"/>
    </xf>
    <xf numFmtId="38" fontId="55" fillId="0" borderId="20" xfId="2" applyFont="1" applyFill="1" applyBorder="1" applyAlignment="1" applyProtection="1">
      <alignment vertical="center" shrinkToFit="1"/>
    </xf>
    <xf numFmtId="38" fontId="55" fillId="0" borderId="0" xfId="2" applyFont="1" applyFill="1" applyBorder="1" applyAlignment="1" applyProtection="1">
      <alignment vertical="center" shrinkToFit="1"/>
    </xf>
    <xf numFmtId="38" fontId="55" fillId="0" borderId="54" xfId="2" applyFont="1" applyFill="1" applyBorder="1" applyAlignment="1" applyProtection="1">
      <alignment vertical="center" shrinkToFit="1"/>
    </xf>
    <xf numFmtId="38" fontId="55" fillId="0" borderId="53" xfId="1" applyFont="1" applyFill="1" applyBorder="1" applyAlignment="1" applyProtection="1">
      <alignment horizontal="right" vertical="center" shrinkToFit="1"/>
    </xf>
    <xf numFmtId="38" fontId="55" fillId="0" borderId="54" xfId="1" applyFont="1" applyFill="1" applyBorder="1" applyAlignment="1" applyProtection="1">
      <alignment horizontal="right" vertical="center" shrinkToFit="1"/>
    </xf>
    <xf numFmtId="38" fontId="45" fillId="13" borderId="84" xfId="1" applyFont="1" applyFill="1" applyBorder="1" applyAlignment="1" applyProtection="1">
      <alignment horizontal="right" vertical="center" shrinkToFit="1"/>
    </xf>
    <xf numFmtId="38" fontId="45" fillId="12" borderId="0" xfId="1" applyFont="1" applyFill="1" applyBorder="1" applyAlignment="1" applyProtection="1">
      <alignment vertical="center" shrinkToFit="1"/>
    </xf>
    <xf numFmtId="38" fontId="55" fillId="12" borderId="20" xfId="2" applyFont="1" applyFill="1" applyBorder="1" applyAlignment="1" applyProtection="1">
      <alignment vertical="center" shrinkToFit="1"/>
    </xf>
    <xf numFmtId="38" fontId="55" fillId="12" borderId="0" xfId="2" applyFont="1" applyFill="1" applyBorder="1" applyAlignment="1" applyProtection="1">
      <alignment vertical="center" shrinkToFit="1"/>
    </xf>
    <xf numFmtId="38" fontId="55" fillId="12" borderId="54" xfId="2" applyFont="1" applyFill="1" applyBorder="1" applyAlignment="1" applyProtection="1">
      <alignment vertical="center" shrinkToFit="1"/>
    </xf>
    <xf numFmtId="38" fontId="55" fillId="8" borderId="53" xfId="1" applyFont="1" applyFill="1" applyBorder="1" applyAlignment="1" applyProtection="1">
      <alignment horizontal="right" vertical="center" shrinkToFit="1"/>
    </xf>
    <xf numFmtId="38" fontId="55" fillId="8" borderId="54" xfId="1" applyFont="1" applyFill="1" applyBorder="1" applyAlignment="1" applyProtection="1">
      <alignment horizontal="right" vertical="center" shrinkToFit="1"/>
    </xf>
    <xf numFmtId="38" fontId="45" fillId="12" borderId="84" xfId="1" applyFont="1" applyFill="1" applyBorder="1" applyAlignment="1" applyProtection="1">
      <alignment vertical="center" shrinkToFit="1"/>
    </xf>
    <xf numFmtId="38" fontId="55" fillId="12" borderId="57" xfId="2" applyFont="1" applyFill="1" applyBorder="1" applyAlignment="1" applyProtection="1">
      <alignment vertical="center" shrinkToFit="1"/>
    </xf>
    <xf numFmtId="38" fontId="55" fillId="12" borderId="12" xfId="2" applyFont="1" applyFill="1" applyBorder="1" applyAlignment="1" applyProtection="1">
      <alignment vertical="center" shrinkToFit="1"/>
    </xf>
    <xf numFmtId="38" fontId="55" fillId="12" borderId="3" xfId="2" applyFont="1" applyFill="1" applyBorder="1" applyAlignment="1" applyProtection="1">
      <alignment vertical="center" shrinkToFit="1"/>
    </xf>
    <xf numFmtId="38" fontId="55" fillId="8" borderId="6" xfId="1" applyFont="1" applyFill="1" applyBorder="1" applyAlignment="1" applyProtection="1">
      <alignment horizontal="right" vertical="center" shrinkToFit="1"/>
    </xf>
    <xf numFmtId="38" fontId="55" fillId="8" borderId="3" xfId="1" applyFont="1" applyFill="1" applyBorder="1" applyAlignment="1" applyProtection="1">
      <alignment horizontal="right" vertical="center" shrinkToFit="1"/>
    </xf>
    <xf numFmtId="38" fontId="45" fillId="12" borderId="2" xfId="1" applyFont="1" applyFill="1" applyBorder="1" applyAlignment="1" applyProtection="1">
      <alignment vertical="center" shrinkToFit="1"/>
    </xf>
    <xf numFmtId="0" fontId="45" fillId="12" borderId="94" xfId="15" applyFont="1" applyFill="1" applyBorder="1" applyAlignment="1">
      <alignment horizontal="center" vertical="center" shrinkToFit="1"/>
    </xf>
    <xf numFmtId="0" fontId="45" fillId="12" borderId="95" xfId="15" applyFont="1" applyFill="1" applyBorder="1" applyAlignment="1">
      <alignment horizontal="center" vertical="center" shrinkToFit="1"/>
    </xf>
    <xf numFmtId="0" fontId="45" fillId="12" borderId="27" xfId="15" applyFont="1" applyFill="1" applyBorder="1" applyAlignment="1">
      <alignment horizontal="center" vertical="center" shrinkToFit="1"/>
    </xf>
    <xf numFmtId="0" fontId="45" fillId="12" borderId="25" xfId="15" applyFont="1" applyFill="1" applyBorder="1" applyAlignment="1">
      <alignment horizontal="center" vertical="center" shrinkToFit="1"/>
    </xf>
    <xf numFmtId="38" fontId="55" fillId="12" borderId="17" xfId="2" applyFont="1" applyFill="1" applyBorder="1" applyAlignment="1" applyProtection="1">
      <alignment vertical="center" shrinkToFit="1"/>
    </xf>
    <xf numFmtId="38" fontId="55" fillId="12" borderId="16" xfId="2" applyFont="1" applyFill="1" applyBorder="1" applyAlignment="1" applyProtection="1">
      <alignment vertical="center" shrinkToFit="1"/>
    </xf>
    <xf numFmtId="38" fontId="55" fillId="12" borderId="82" xfId="2" applyFont="1" applyFill="1" applyBorder="1" applyAlignment="1" applyProtection="1">
      <alignment vertical="center" shrinkToFit="1"/>
    </xf>
    <xf numFmtId="38" fontId="55" fillId="8" borderId="89" xfId="1" applyFont="1" applyFill="1" applyBorder="1" applyAlignment="1" applyProtection="1">
      <alignment horizontal="right" vertical="center" shrinkToFit="1"/>
    </xf>
    <xf numFmtId="38" fontId="55" fillId="8" borderId="82" xfId="1" applyFont="1" applyFill="1" applyBorder="1" applyAlignment="1" applyProtection="1">
      <alignment horizontal="right" vertical="center" shrinkToFit="1"/>
    </xf>
    <xf numFmtId="38" fontId="45" fillId="12" borderId="72" xfId="1" applyFont="1" applyFill="1" applyBorder="1" applyAlignment="1" applyProtection="1">
      <alignment vertical="center" shrinkToFit="1"/>
    </xf>
    <xf numFmtId="38" fontId="45" fillId="12" borderId="16" xfId="1" applyFont="1" applyFill="1" applyBorder="1" applyAlignment="1" applyProtection="1">
      <alignment vertical="center" shrinkToFit="1"/>
    </xf>
    <xf numFmtId="38" fontId="45" fillId="8" borderId="89" xfId="1" applyFont="1" applyFill="1" applyBorder="1" applyAlignment="1" applyProtection="1">
      <alignment horizontal="right" vertical="center" shrinkToFit="1"/>
    </xf>
    <xf numFmtId="38" fontId="45" fillId="8" borderId="59" xfId="1" applyFont="1" applyFill="1" applyBorder="1" applyAlignment="1" applyProtection="1">
      <alignment horizontal="right" vertical="center" shrinkToFit="1"/>
    </xf>
    <xf numFmtId="38" fontId="55" fillId="6" borderId="57" xfId="2" applyFont="1" applyFill="1" applyBorder="1" applyAlignment="1" applyProtection="1">
      <alignment vertical="center" shrinkToFit="1"/>
    </xf>
    <xf numFmtId="38" fontId="55" fillId="6" borderId="12" xfId="2" applyFont="1" applyFill="1" applyBorder="1" applyAlignment="1" applyProtection="1">
      <alignment vertical="center" shrinkToFit="1"/>
    </xf>
    <xf numFmtId="38" fontId="55" fillId="6" borderId="3" xfId="2" applyFont="1" applyFill="1" applyBorder="1" applyAlignment="1" applyProtection="1">
      <alignment vertical="center" shrinkToFit="1"/>
    </xf>
    <xf numFmtId="0" fontId="45" fillId="0" borderId="134" xfId="15" applyFont="1" applyBorder="1" applyAlignment="1">
      <alignment horizontal="center" vertical="center" shrinkToFit="1"/>
    </xf>
    <xf numFmtId="0" fontId="45" fillId="0" borderId="135" xfId="15" applyFont="1" applyBorder="1" applyAlignment="1">
      <alignment horizontal="center" vertical="center" shrinkToFit="1"/>
    </xf>
    <xf numFmtId="38" fontId="55" fillId="6" borderId="24" xfId="1" applyFont="1" applyFill="1" applyBorder="1" applyAlignment="1" applyProtection="1">
      <alignment horizontal="right" vertical="center" shrinkToFit="1"/>
    </xf>
    <xf numFmtId="38" fontId="55" fillId="6" borderId="11" xfId="1" applyFont="1" applyFill="1" applyBorder="1" applyAlignment="1" applyProtection="1">
      <alignment horizontal="right" vertical="center" shrinkToFit="1"/>
    </xf>
    <xf numFmtId="38" fontId="55" fillId="4" borderId="97" xfId="1" applyFont="1" applyFill="1" applyBorder="1" applyAlignment="1" applyProtection="1">
      <alignment horizontal="right" vertical="center" shrinkToFit="1"/>
    </xf>
    <xf numFmtId="38" fontId="55" fillId="4" borderId="23" xfId="1" applyFont="1" applyFill="1" applyBorder="1" applyAlignment="1" applyProtection="1">
      <alignment horizontal="right" vertical="center" shrinkToFit="1"/>
    </xf>
    <xf numFmtId="38" fontId="55" fillId="4" borderId="24" xfId="1" applyFont="1" applyFill="1" applyBorder="1" applyAlignment="1" applyProtection="1">
      <alignment horizontal="right" vertical="center" shrinkToFit="1"/>
    </xf>
    <xf numFmtId="38" fontId="55" fillId="4" borderId="98" xfId="1" applyFont="1" applyFill="1" applyBorder="1" applyAlignment="1" applyProtection="1">
      <alignment horizontal="right" vertical="center" shrinkToFit="1"/>
    </xf>
    <xf numFmtId="38" fontId="55" fillId="6" borderId="97" xfId="2" applyFont="1" applyFill="1" applyBorder="1" applyAlignment="1" applyProtection="1">
      <alignment vertical="center" shrinkToFit="1"/>
    </xf>
    <xf numFmtId="38" fontId="55" fillId="6" borderId="11" xfId="2" applyFont="1" applyFill="1" applyBorder="1" applyAlignment="1" applyProtection="1">
      <alignment vertical="center" shrinkToFit="1"/>
    </xf>
    <xf numFmtId="38" fontId="55" fillId="6" borderId="23" xfId="2" applyFont="1" applyFill="1" applyBorder="1" applyAlignment="1" applyProtection="1">
      <alignment vertical="center" shrinkToFit="1"/>
    </xf>
    <xf numFmtId="38" fontId="55" fillId="0" borderId="24" xfId="1" applyFont="1" applyFill="1" applyBorder="1" applyAlignment="1" applyProtection="1">
      <alignment horizontal="right" vertical="center" shrinkToFit="1"/>
    </xf>
    <xf numFmtId="38" fontId="55" fillId="0" borderId="23" xfId="1" applyFont="1" applyFill="1" applyBorder="1" applyAlignment="1" applyProtection="1">
      <alignment horizontal="right" vertical="center" shrinkToFit="1"/>
    </xf>
    <xf numFmtId="38" fontId="55" fillId="6" borderId="23" xfId="1" applyFont="1" applyFill="1" applyBorder="1" applyAlignment="1" applyProtection="1">
      <alignment horizontal="right" vertical="center" shrinkToFit="1"/>
    </xf>
    <xf numFmtId="0" fontId="45" fillId="12" borderId="17" xfId="15" applyFont="1" applyFill="1" applyBorder="1" applyAlignment="1">
      <alignment horizontal="center" vertical="center" shrinkToFit="1"/>
    </xf>
    <xf numFmtId="0" fontId="45" fillId="12" borderId="59" xfId="15" applyFont="1" applyFill="1" applyBorder="1" applyAlignment="1">
      <alignment horizontal="center" vertical="center" shrinkToFit="1"/>
    </xf>
    <xf numFmtId="0" fontId="45" fillId="12" borderId="87" xfId="15" applyFont="1" applyFill="1" applyBorder="1" applyAlignment="1">
      <alignment horizontal="center" vertical="center" shrinkToFit="1"/>
    </xf>
    <xf numFmtId="0" fontId="45" fillId="12" borderId="73" xfId="15" applyFont="1" applyFill="1" applyBorder="1" applyAlignment="1">
      <alignment horizontal="center" vertical="center" shrinkToFit="1"/>
    </xf>
    <xf numFmtId="38" fontId="56" fillId="0" borderId="72" xfId="1" applyFont="1" applyBorder="1" applyAlignment="1" applyProtection="1">
      <alignment horizontal="right" vertical="center" shrinkToFit="1"/>
    </xf>
    <xf numFmtId="38" fontId="56" fillId="0" borderId="73" xfId="1" applyFont="1" applyBorder="1" applyAlignment="1" applyProtection="1">
      <alignment horizontal="right" vertical="center" shrinkToFit="1"/>
    </xf>
    <xf numFmtId="38" fontId="85" fillId="14" borderId="0" xfId="1" applyFont="1" applyFill="1" applyBorder="1" applyAlignment="1" applyProtection="1">
      <alignment horizontal="right" vertical="center" shrinkToFit="1"/>
    </xf>
    <xf numFmtId="0" fontId="45" fillId="12" borderId="61" xfId="15" applyFont="1" applyFill="1" applyBorder="1" applyAlignment="1">
      <alignment horizontal="center" vertical="center" shrinkToFit="1"/>
    </xf>
    <xf numFmtId="0" fontId="45" fillId="12" borderId="1" xfId="15" applyFont="1" applyFill="1" applyBorder="1" applyAlignment="1">
      <alignment horizontal="center" vertical="center" shrinkToFit="1"/>
    </xf>
    <xf numFmtId="38" fontId="56" fillId="0" borderId="13" xfId="1" applyFont="1" applyBorder="1" applyAlignment="1" applyProtection="1">
      <alignment horizontal="right" vertical="center" shrinkToFit="1"/>
    </xf>
    <xf numFmtId="38" fontId="56" fillId="0" borderId="49" xfId="1" applyFont="1" applyBorder="1" applyAlignment="1" applyProtection="1">
      <alignment horizontal="right" vertical="center" shrinkToFit="1"/>
    </xf>
    <xf numFmtId="38" fontId="45" fillId="8" borderId="97" xfId="2" applyFont="1" applyFill="1" applyBorder="1" applyAlignment="1" applyProtection="1">
      <alignment horizontal="right" vertical="center" shrinkToFit="1"/>
    </xf>
    <xf numFmtId="38" fontId="45" fillId="8" borderId="11" xfId="2" applyFont="1" applyFill="1" applyBorder="1" applyAlignment="1" applyProtection="1">
      <alignment horizontal="right" vertical="center" shrinkToFit="1"/>
    </xf>
    <xf numFmtId="38" fontId="45" fillId="8" borderId="98" xfId="2" applyFont="1" applyFill="1" applyBorder="1" applyAlignment="1" applyProtection="1">
      <alignment horizontal="right" vertical="center" shrinkToFit="1"/>
    </xf>
    <xf numFmtId="0" fontId="45" fillId="12" borderId="17" xfId="15" applyFont="1" applyFill="1" applyBorder="1" applyAlignment="1">
      <alignment horizontal="left" vertical="center" shrinkToFit="1"/>
    </xf>
    <xf numFmtId="0" fontId="45" fillId="12" borderId="16" xfId="15" applyFont="1" applyFill="1" applyBorder="1" applyAlignment="1">
      <alignment horizontal="left" vertical="center" shrinkToFit="1"/>
    </xf>
    <xf numFmtId="0" fontId="45" fillId="12" borderId="59" xfId="15" applyFont="1" applyFill="1" applyBorder="1" applyAlignment="1">
      <alignment horizontal="left" vertical="center" shrinkToFit="1"/>
    </xf>
    <xf numFmtId="0" fontId="45" fillId="12" borderId="131" xfId="15" applyFont="1" applyFill="1" applyBorder="1" applyAlignment="1">
      <alignment horizontal="center" vertical="center" shrinkToFit="1"/>
    </xf>
    <xf numFmtId="0" fontId="45" fillId="12" borderId="132" xfId="15" applyFont="1" applyFill="1" applyBorder="1" applyAlignment="1">
      <alignment horizontal="center" vertical="center" shrinkToFit="1"/>
    </xf>
    <xf numFmtId="38" fontId="45" fillId="8" borderId="57" xfId="2" applyFont="1" applyFill="1" applyBorder="1" applyAlignment="1" applyProtection="1">
      <alignment horizontal="right" vertical="center" shrinkToFit="1"/>
    </xf>
    <xf numFmtId="38" fontId="45" fillId="8" borderId="12" xfId="2" applyFont="1" applyFill="1" applyBorder="1" applyAlignment="1" applyProtection="1">
      <alignment horizontal="right" vertical="center" shrinkToFit="1"/>
    </xf>
    <xf numFmtId="38" fontId="45" fillId="8" borderId="58" xfId="2" applyFont="1" applyFill="1" applyBorder="1" applyAlignment="1" applyProtection="1">
      <alignment horizontal="right" vertical="center" shrinkToFit="1"/>
    </xf>
    <xf numFmtId="0" fontId="45" fillId="12" borderId="57" xfId="15" applyFont="1" applyFill="1" applyBorder="1" applyAlignment="1">
      <alignment horizontal="left" vertical="center" shrinkToFit="1"/>
    </xf>
    <xf numFmtId="0" fontId="45" fillId="12" borderId="12" xfId="15" applyFont="1" applyFill="1" applyBorder="1" applyAlignment="1">
      <alignment horizontal="left" vertical="center" shrinkToFit="1"/>
    </xf>
    <xf numFmtId="0" fontId="45" fillId="12" borderId="9" xfId="15" applyFont="1" applyFill="1" applyBorder="1" applyAlignment="1">
      <alignment horizontal="left" vertical="center" shrinkToFit="1"/>
    </xf>
    <xf numFmtId="0" fontId="45" fillId="12" borderId="95" xfId="15" applyFont="1" applyFill="1" applyBorder="1" applyAlignment="1">
      <alignment horizontal="left" vertical="center" shrinkToFit="1"/>
    </xf>
    <xf numFmtId="0" fontId="45" fillId="8" borderId="6" xfId="15" applyFont="1" applyFill="1" applyBorder="1" applyAlignment="1">
      <alignment horizontal="right" vertical="center" shrinkToFit="1"/>
    </xf>
    <xf numFmtId="0" fontId="45" fillId="8" borderId="3" xfId="15" applyFont="1" applyFill="1" applyBorder="1" applyAlignment="1">
      <alignment horizontal="right" vertical="center" shrinkToFit="1"/>
    </xf>
    <xf numFmtId="38" fontId="45" fillId="0" borderId="57" xfId="2" applyFont="1" applyFill="1" applyBorder="1" applyAlignment="1" applyProtection="1">
      <alignment horizontal="right" vertical="center" shrinkToFit="1"/>
    </xf>
    <xf numFmtId="38" fontId="45" fillId="0" borderId="12" xfId="2" applyFont="1" applyFill="1" applyBorder="1" applyAlignment="1" applyProtection="1">
      <alignment horizontal="right" vertical="center" shrinkToFit="1"/>
    </xf>
    <xf numFmtId="38" fontId="45" fillId="0" borderId="58" xfId="2" applyFont="1" applyFill="1" applyBorder="1" applyAlignment="1" applyProtection="1">
      <alignment horizontal="right" vertical="center" shrinkToFit="1"/>
    </xf>
    <xf numFmtId="0" fontId="45" fillId="12" borderId="58" xfId="15" applyFont="1" applyFill="1" applyBorder="1" applyAlignment="1">
      <alignment horizontal="left" vertical="center" shrinkToFit="1"/>
    </xf>
    <xf numFmtId="38" fontId="45" fillId="8" borderId="52" xfId="2" applyFont="1" applyFill="1" applyBorder="1" applyAlignment="1" applyProtection="1">
      <alignment horizontal="right" vertical="center" shrinkToFit="1"/>
    </xf>
    <xf numFmtId="38" fontId="45" fillId="8" borderId="55" xfId="2" applyFont="1" applyFill="1" applyBorder="1" applyAlignment="1" applyProtection="1">
      <alignment horizontal="right" vertical="center" shrinkToFit="1"/>
    </xf>
    <xf numFmtId="38" fontId="45" fillId="8" borderId="56" xfId="2" applyFont="1" applyFill="1" applyBorder="1" applyAlignment="1" applyProtection="1">
      <alignment horizontal="right" vertical="center" shrinkToFit="1"/>
    </xf>
    <xf numFmtId="0" fontId="47" fillId="12" borderId="80" xfId="15" applyFont="1" applyFill="1" applyBorder="1" applyAlignment="1">
      <alignment horizontal="left" vertical="center" wrapText="1"/>
    </xf>
    <xf numFmtId="0" fontId="47" fillId="12" borderId="81" xfId="15" applyFont="1" applyFill="1" applyBorder="1" applyAlignment="1">
      <alignment horizontal="left" vertical="center" wrapText="1"/>
    </xf>
    <xf numFmtId="0" fontId="47" fillId="12" borderId="62" xfId="15" applyFont="1" applyFill="1" applyBorder="1" applyAlignment="1">
      <alignment horizontal="left" vertical="center" wrapText="1" shrinkToFit="1"/>
    </xf>
    <xf numFmtId="0" fontId="47" fillId="12" borderId="78" xfId="15" applyFont="1" applyFill="1" applyBorder="1" applyAlignment="1">
      <alignment horizontal="left" vertical="center" wrapText="1" shrinkToFit="1"/>
    </xf>
    <xf numFmtId="0" fontId="47" fillId="12" borderId="62" xfId="15" applyFont="1" applyFill="1" applyBorder="1" applyAlignment="1">
      <alignment vertical="center" shrinkToFit="1"/>
    </xf>
    <xf numFmtId="0" fontId="47" fillId="12" borderId="78" xfId="15" applyFont="1" applyFill="1" applyBorder="1" applyAlignment="1">
      <alignment vertical="center" shrinkToFit="1"/>
    </xf>
    <xf numFmtId="0" fontId="47" fillId="12" borderId="17" xfId="15" applyFont="1" applyFill="1" applyBorder="1" applyAlignment="1">
      <alignment horizontal="center" vertical="center" wrapText="1"/>
    </xf>
    <xf numFmtId="0" fontId="47" fillId="12" borderId="16" xfId="15" applyFont="1" applyFill="1" applyBorder="1" applyAlignment="1">
      <alignment horizontal="center" vertical="center" wrapText="1"/>
    </xf>
    <xf numFmtId="0" fontId="47" fillId="12" borderId="16" xfId="15" applyFont="1" applyFill="1" applyBorder="1" applyAlignment="1">
      <alignment horizontal="left" vertical="center" wrapText="1"/>
    </xf>
    <xf numFmtId="0" fontId="47" fillId="12" borderId="59" xfId="15" applyFont="1" applyFill="1" applyBorder="1" applyAlignment="1">
      <alignment horizontal="left" vertical="center" wrapText="1"/>
    </xf>
    <xf numFmtId="0" fontId="55" fillId="12" borderId="57" xfId="15" applyFont="1" applyFill="1" applyBorder="1" applyAlignment="1">
      <alignment horizontal="left" vertical="center" shrinkToFit="1"/>
    </xf>
    <xf numFmtId="0" fontId="55" fillId="12" borderId="12" xfId="15" applyFont="1" applyFill="1" applyBorder="1" applyAlignment="1">
      <alignment horizontal="left" vertical="center" shrinkToFit="1"/>
    </xf>
    <xf numFmtId="0" fontId="55" fillId="12" borderId="58" xfId="15" applyFont="1" applyFill="1" applyBorder="1" applyAlignment="1">
      <alignment horizontal="left" vertical="center" shrinkToFit="1"/>
    </xf>
    <xf numFmtId="38" fontId="47" fillId="8" borderId="109" xfId="2" applyFont="1" applyFill="1" applyBorder="1" applyAlignment="1" applyProtection="1">
      <alignment horizontal="center" vertical="center"/>
    </xf>
    <xf numFmtId="38" fontId="47" fillId="8" borderId="110" xfId="2" applyFont="1" applyFill="1" applyBorder="1" applyAlignment="1" applyProtection="1">
      <alignment horizontal="center" vertical="center"/>
    </xf>
    <xf numFmtId="38" fontId="47" fillId="8" borderId="111" xfId="2" applyFont="1" applyFill="1" applyBorder="1" applyAlignment="1" applyProtection="1">
      <alignment horizontal="center" vertical="center"/>
    </xf>
    <xf numFmtId="38" fontId="47" fillId="8" borderId="112" xfId="2" applyFont="1" applyFill="1" applyBorder="1" applyAlignment="1" applyProtection="1">
      <alignment horizontal="center" vertical="center"/>
    </xf>
    <xf numFmtId="38" fontId="47" fillId="8" borderId="113" xfId="2" applyFont="1" applyFill="1" applyBorder="1" applyAlignment="1" applyProtection="1">
      <alignment horizontal="center" vertical="center"/>
    </xf>
    <xf numFmtId="38" fontId="47" fillId="8" borderId="114" xfId="2" applyFont="1" applyFill="1" applyBorder="1" applyAlignment="1" applyProtection="1">
      <alignment horizontal="center" vertical="center"/>
    </xf>
    <xf numFmtId="49" fontId="55" fillId="8" borderId="17" xfId="15" quotePrefix="1" applyNumberFormat="1" applyFont="1" applyFill="1" applyBorder="1" applyAlignment="1">
      <alignment horizontal="left" vertical="center" shrinkToFit="1"/>
    </xf>
    <xf numFmtId="49" fontId="55" fillId="8" borderId="16" xfId="15" quotePrefix="1" applyNumberFormat="1" applyFont="1" applyFill="1" applyBorder="1" applyAlignment="1">
      <alignment horizontal="left" vertical="center" shrinkToFit="1"/>
    </xf>
    <xf numFmtId="49" fontId="55" fillId="8" borderId="59" xfId="15" quotePrefix="1" applyNumberFormat="1" applyFont="1" applyFill="1" applyBorder="1" applyAlignment="1">
      <alignment horizontal="left" vertical="center" shrinkToFit="1"/>
    </xf>
    <xf numFmtId="0" fontId="55" fillId="12" borderId="52" xfId="15" applyFont="1" applyFill="1" applyBorder="1" applyAlignment="1">
      <alignment horizontal="center" vertical="center" shrinkToFit="1"/>
    </xf>
    <xf numFmtId="0" fontId="55" fillId="12" borderId="55" xfId="15" applyFont="1" applyFill="1" applyBorder="1" applyAlignment="1">
      <alignment horizontal="center" vertical="center" shrinkToFit="1"/>
    </xf>
    <xf numFmtId="0" fontId="55" fillId="12" borderId="56" xfId="15" applyFont="1" applyFill="1" applyBorder="1" applyAlignment="1">
      <alignment horizontal="center" vertical="center" shrinkToFit="1"/>
    </xf>
    <xf numFmtId="0" fontId="90" fillId="0" borderId="0" xfId="11" applyFont="1" applyAlignment="1">
      <alignment horizontal="left" vertical="center"/>
    </xf>
    <xf numFmtId="0" fontId="91" fillId="0" borderId="0" xfId="11" applyFont="1" applyAlignment="1">
      <alignment horizontal="center" vertical="center"/>
    </xf>
    <xf numFmtId="0" fontId="92" fillId="0" borderId="0" xfId="11" applyFont="1" applyAlignment="1">
      <alignment horizontal="center" vertical="center"/>
    </xf>
    <xf numFmtId="0" fontId="90" fillId="4" borderId="138" xfId="11" applyFont="1" applyFill="1" applyBorder="1" applyAlignment="1">
      <alignment horizontal="center" vertical="center"/>
    </xf>
    <xf numFmtId="0" fontId="90" fillId="4" borderId="139" xfId="11" applyFont="1" applyFill="1" applyBorder="1" applyAlignment="1">
      <alignment horizontal="center" vertical="center"/>
    </xf>
    <xf numFmtId="0" fontId="90" fillId="4" borderId="141" xfId="11" applyFont="1" applyFill="1" applyBorder="1" applyAlignment="1">
      <alignment horizontal="center" vertical="center"/>
    </xf>
    <xf numFmtId="0" fontId="90" fillId="4" borderId="142" xfId="11" applyFont="1" applyFill="1" applyBorder="1" applyAlignment="1">
      <alignment horizontal="center" vertical="center"/>
    </xf>
    <xf numFmtId="0" fontId="90" fillId="4" borderId="61" xfId="11" applyFont="1" applyFill="1" applyBorder="1" applyAlignment="1">
      <alignment horizontal="center" vertical="center"/>
    </xf>
    <xf numFmtId="0" fontId="90" fillId="4" borderId="2" xfId="11" applyFont="1" applyFill="1" applyBorder="1" applyAlignment="1">
      <alignment horizontal="center" vertical="center"/>
    </xf>
    <xf numFmtId="0" fontId="90" fillId="4" borderId="1" xfId="11" applyFont="1" applyFill="1" applyBorder="1" applyAlignment="1">
      <alignment horizontal="center" vertical="center"/>
    </xf>
    <xf numFmtId="0" fontId="93" fillId="10" borderId="94" xfId="11" applyFont="1" applyFill="1" applyBorder="1" applyAlignment="1">
      <alignment horizontal="center" vertical="center" textRotation="255"/>
    </xf>
    <xf numFmtId="0" fontId="93" fillId="10" borderId="57" xfId="11" applyFont="1" applyFill="1" applyBorder="1" applyAlignment="1">
      <alignment horizontal="center" vertical="center" textRotation="255"/>
    </xf>
    <xf numFmtId="0" fontId="93" fillId="10" borderId="17" xfId="11" applyFont="1" applyFill="1" applyBorder="1" applyAlignment="1">
      <alignment horizontal="center" vertical="center" textRotation="255"/>
    </xf>
    <xf numFmtId="0" fontId="93" fillId="10" borderId="145" xfId="11" applyFont="1" applyFill="1" applyBorder="1" applyAlignment="1">
      <alignment horizontal="center" vertical="center" textRotation="255" wrapText="1"/>
    </xf>
    <xf numFmtId="0" fontId="93" fillId="10" borderId="146" xfId="11" applyFont="1" applyFill="1" applyBorder="1" applyAlignment="1">
      <alignment horizontal="center" vertical="center" textRotation="255"/>
    </xf>
    <xf numFmtId="0" fontId="93" fillId="8" borderId="147" xfId="11" applyFont="1" applyFill="1" applyBorder="1" applyAlignment="1">
      <alignment horizontal="center" vertical="center" textRotation="255"/>
    </xf>
    <xf numFmtId="0" fontId="93" fillId="8" borderId="146" xfId="11" applyFont="1" applyFill="1" applyBorder="1" applyAlignment="1">
      <alignment horizontal="center" vertical="center" textRotation="255"/>
    </xf>
    <xf numFmtId="0" fontId="90" fillId="4" borderId="148" xfId="11" applyFont="1" applyFill="1" applyBorder="1" applyAlignment="1">
      <alignment horizontal="center" vertical="center"/>
    </xf>
    <xf numFmtId="0" fontId="90" fillId="4" borderId="149" xfId="11" applyFont="1" applyFill="1" applyBorder="1" applyAlignment="1">
      <alignment horizontal="center" vertical="center"/>
    </xf>
    <xf numFmtId="0" fontId="90" fillId="4" borderId="150" xfId="11" applyFont="1" applyFill="1" applyBorder="1" applyAlignment="1">
      <alignment horizontal="center" vertical="center"/>
    </xf>
    <xf numFmtId="0" fontId="93" fillId="12" borderId="30" xfId="11" applyFont="1" applyFill="1" applyBorder="1" applyAlignment="1">
      <alignment horizontal="center" vertical="center" textRotation="255"/>
    </xf>
    <xf numFmtId="0" fontId="93" fillId="12" borderId="29" xfId="11" applyFont="1" applyFill="1" applyBorder="1" applyAlignment="1">
      <alignment horizontal="center" vertical="center" textRotation="255"/>
    </xf>
    <xf numFmtId="0" fontId="90" fillId="12" borderId="19" xfId="11" applyFont="1" applyFill="1" applyBorder="1" applyAlignment="1">
      <alignment horizontal="center" vertical="center" textRotation="255" wrapText="1"/>
    </xf>
    <xf numFmtId="0" fontId="90" fillId="12" borderId="25" xfId="11" applyFont="1" applyFill="1" applyBorder="1" applyAlignment="1">
      <alignment horizontal="center" vertical="center" textRotation="255" wrapText="1"/>
    </xf>
    <xf numFmtId="0" fontId="40" fillId="0" borderId="0" xfId="17" applyFont="1" applyAlignment="1">
      <alignment horizontal="left"/>
    </xf>
    <xf numFmtId="0" fontId="36" fillId="0" borderId="53" xfId="17" applyFont="1" applyBorder="1" applyAlignment="1">
      <alignment horizontal="left" vertical="top" wrapText="1"/>
    </xf>
    <xf numFmtId="0" fontId="36" fillId="0" borderId="0" xfId="17" applyFont="1" applyAlignment="1">
      <alignment horizontal="left" vertical="top" wrapText="1"/>
    </xf>
    <xf numFmtId="0" fontId="36" fillId="0" borderId="54" xfId="17" applyFont="1" applyBorder="1" applyAlignment="1">
      <alignment horizontal="left" vertical="top" wrapText="1"/>
    </xf>
    <xf numFmtId="0" fontId="36" fillId="0" borderId="24" xfId="17" applyFont="1" applyBorder="1" applyAlignment="1">
      <alignment horizontal="left" vertical="top" wrapText="1"/>
    </xf>
    <xf numFmtId="0" fontId="36" fillId="0" borderId="11" xfId="17" applyFont="1" applyBorder="1" applyAlignment="1">
      <alignment horizontal="left" vertical="top" wrapText="1"/>
    </xf>
    <xf numFmtId="0" fontId="36" fillId="0" borderId="23" xfId="17" applyFont="1" applyBorder="1" applyAlignment="1">
      <alignment horizontal="left" vertical="top" wrapText="1"/>
    </xf>
    <xf numFmtId="0" fontId="37" fillId="5" borderId="71" xfId="17" applyFont="1" applyFill="1" applyBorder="1" applyAlignment="1">
      <alignment horizontal="center" vertical="center" shrinkToFit="1"/>
    </xf>
    <xf numFmtId="0" fontId="38" fillId="11" borderId="14" xfId="17" applyFont="1" applyFill="1" applyBorder="1" applyAlignment="1">
      <alignment horizontal="center" vertical="center" textRotation="255"/>
    </xf>
    <xf numFmtId="0" fontId="38" fillId="11" borderId="84" xfId="17" applyFont="1" applyFill="1" applyBorder="1" applyAlignment="1">
      <alignment horizontal="center" vertical="center" textRotation="255"/>
    </xf>
    <xf numFmtId="0" fontId="36" fillId="0" borderId="22" xfId="17" applyFont="1" applyBorder="1" applyAlignment="1">
      <alignment horizontal="left" vertical="top" wrapText="1"/>
    </xf>
    <xf numFmtId="0" fontId="36" fillId="0" borderId="9" xfId="17" applyFont="1" applyBorder="1" applyAlignment="1">
      <alignment horizontal="left" vertical="top" wrapText="1"/>
    </xf>
    <xf numFmtId="0" fontId="36" fillId="0" borderId="10" xfId="17" applyFont="1" applyBorder="1" applyAlignment="1">
      <alignment horizontal="left" vertical="top" wrapText="1"/>
    </xf>
    <xf numFmtId="0" fontId="12" fillId="0" borderId="22" xfId="17" applyFont="1" applyBorder="1" applyAlignment="1">
      <alignment horizontal="left"/>
    </xf>
    <xf numFmtId="0" fontId="12" fillId="0" borderId="9" xfId="17" applyFont="1" applyBorder="1" applyAlignment="1">
      <alignment horizontal="left"/>
    </xf>
    <xf numFmtId="0" fontId="12" fillId="0" borderId="10" xfId="17" applyFont="1" applyBorder="1" applyAlignment="1">
      <alignment horizontal="left"/>
    </xf>
    <xf numFmtId="0" fontId="35" fillId="0" borderId="9" xfId="17" applyFont="1" applyBorder="1" applyAlignment="1">
      <alignment horizontal="left" vertical="center"/>
    </xf>
    <xf numFmtId="0" fontId="36" fillId="19" borderId="9" xfId="17" applyFont="1" applyFill="1" applyBorder="1" applyAlignment="1">
      <alignment horizontal="center"/>
    </xf>
    <xf numFmtId="0" fontId="37" fillId="5" borderId="2" xfId="17" applyFont="1" applyFill="1" applyBorder="1" applyAlignment="1">
      <alignment horizontal="center" vertical="center" shrinkToFit="1"/>
    </xf>
    <xf numFmtId="0" fontId="37" fillId="5" borderId="6" xfId="17" applyFont="1" applyFill="1" applyBorder="1" applyAlignment="1">
      <alignment horizontal="center" vertical="center" shrinkToFit="1"/>
    </xf>
    <xf numFmtId="0" fontId="37" fillId="5" borderId="83" xfId="17" applyFont="1" applyFill="1" applyBorder="1" applyAlignment="1">
      <alignment horizontal="center" vertical="center" shrinkToFit="1"/>
    </xf>
  </cellXfs>
  <cellStyles count="18">
    <cellStyle name="ハイパーリンク" xfId="16" builtinId="8"/>
    <cellStyle name="桁区切り" xfId="1" builtinId="6"/>
    <cellStyle name="桁区切り 2" xfId="3" xr:uid="{00000000-0005-0000-0000-000002000000}"/>
    <cellStyle name="桁区切り 2 2" xfId="4" xr:uid="{00000000-0005-0000-0000-000003000000}"/>
    <cellStyle name="桁区切り 2 3" xfId="5" xr:uid="{00000000-0005-0000-0000-000004000000}"/>
    <cellStyle name="桁区切り 3" xfId="6" xr:uid="{00000000-0005-0000-0000-000005000000}"/>
    <cellStyle name="桁区切り 4" xfId="7" xr:uid="{00000000-0005-0000-0000-000006000000}"/>
    <cellStyle name="桁区切り 5" xfId="2" xr:uid="{00000000-0005-0000-0000-000007000000}"/>
    <cellStyle name="通貨 2" xfId="8" xr:uid="{00000000-0005-0000-0000-000008000000}"/>
    <cellStyle name="標準" xfId="0" builtinId="0"/>
    <cellStyle name="標準 2" xfId="9" xr:uid="{00000000-0005-0000-0000-00000A000000}"/>
    <cellStyle name="標準 2 2" xfId="10" xr:uid="{00000000-0005-0000-0000-00000B000000}"/>
    <cellStyle name="標準 2 2 2" xfId="11" xr:uid="{00000000-0005-0000-0000-00000C000000}"/>
    <cellStyle name="標準 3" xfId="12" xr:uid="{00000000-0005-0000-0000-00000D000000}"/>
    <cellStyle name="標準 4" xfId="13" xr:uid="{00000000-0005-0000-0000-00000E000000}"/>
    <cellStyle name="標準 5" xfId="14" xr:uid="{00000000-0005-0000-0000-00000F000000}"/>
    <cellStyle name="標準 6" xfId="15" xr:uid="{00000000-0005-0000-0000-000010000000}"/>
    <cellStyle name="標準 7" xfId="17" xr:uid="{28363C4D-59B9-4E52-8ECA-95FF7EF600AB}"/>
  </cellStyles>
  <dxfs count="3">
    <dxf>
      <font>
        <b/>
        <i val="0"/>
        <color rgb="FFFF0000"/>
      </font>
    </dxf>
    <dxf>
      <font>
        <b/>
        <i val="0"/>
        <color rgb="FFFF0000"/>
      </font>
    </dxf>
    <dxf>
      <font>
        <b/>
        <i val="0"/>
        <color rgb="FFFF0000"/>
      </font>
    </dxf>
  </dxfs>
  <tableStyles count="0" defaultTableStyle="TableStyleMedium2" defaultPivotStyle="PivotStyleLight16"/>
  <colors>
    <mruColors>
      <color rgb="FFFFFFCC"/>
      <color rgb="FF0000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0C2C0AB4-AFE0-4DB9-A0B5-59BE05F2DB5E}"/>
            </a:ext>
          </a:extLst>
        </xdr:cNvPr>
        <xdr:cNvSpPr/>
      </xdr:nvSpPr>
      <xdr:spPr>
        <a:xfrm>
          <a:off x="254000" y="294911"/>
          <a:ext cx="2241550" cy="111478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44</xdr:col>
      <xdr:colOff>376668</xdr:colOff>
      <xdr:row>4</xdr:row>
      <xdr:rowOff>147586</xdr:rowOff>
    </xdr:from>
    <xdr:ext cx="2781300" cy="867228"/>
    <xdr:sp macro="" textlink="">
      <xdr:nvSpPr>
        <xdr:cNvPr id="3" name="角丸四角形吹き出し 5">
          <a:extLst>
            <a:ext uri="{FF2B5EF4-FFF2-40B4-BE49-F238E27FC236}">
              <a16:creationId xmlns:a16="http://schemas.microsoft.com/office/drawing/2014/main" id="{1012EFE6-BBD2-45B4-B643-46166E5ABE53}"/>
            </a:ext>
          </a:extLst>
        </xdr:cNvPr>
        <xdr:cNvSpPr/>
      </xdr:nvSpPr>
      <xdr:spPr>
        <a:xfrm>
          <a:off x="14681486" y="985786"/>
          <a:ext cx="2781300" cy="867228"/>
        </a:xfrm>
        <a:prstGeom prst="wedgeRoundRectCallout">
          <a:avLst>
            <a:gd name="adj1" fmla="val -61683"/>
            <a:gd name="adj2" fmla="val -10137"/>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23</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5" name="正方形/長方形 4">
          <a:extLst>
            <a:ext uri="{FF2B5EF4-FFF2-40B4-BE49-F238E27FC236}">
              <a16:creationId xmlns:a16="http://schemas.microsoft.com/office/drawing/2014/main" id="{D50B7C9D-D245-40D0-A9AA-6E53C19AAAD2}"/>
            </a:ext>
          </a:extLst>
        </xdr:cNvPr>
        <xdr:cNvSpPr/>
      </xdr:nvSpPr>
      <xdr:spPr>
        <a:xfrm>
          <a:off x="5334001" y="18143"/>
          <a:ext cx="3162300" cy="71120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6" name="正方形/長方形 5">
          <a:extLst>
            <a:ext uri="{FF2B5EF4-FFF2-40B4-BE49-F238E27FC236}">
              <a16:creationId xmlns:a16="http://schemas.microsoft.com/office/drawing/2014/main" id="{E1204A1B-0C65-4722-A07C-55DA02216840}"/>
            </a:ext>
          </a:extLst>
        </xdr:cNvPr>
        <xdr:cNvSpPr/>
      </xdr:nvSpPr>
      <xdr:spPr>
        <a:xfrm>
          <a:off x="5471249" y="468691"/>
          <a:ext cx="259789"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7" name="正方形/長方形 6">
          <a:extLst>
            <a:ext uri="{FF2B5EF4-FFF2-40B4-BE49-F238E27FC236}">
              <a16:creationId xmlns:a16="http://schemas.microsoft.com/office/drawing/2014/main" id="{BE919EB9-7FC1-4747-8039-062D243F848E}"/>
            </a:ext>
          </a:extLst>
        </xdr:cNvPr>
        <xdr:cNvSpPr/>
      </xdr:nvSpPr>
      <xdr:spPr>
        <a:xfrm>
          <a:off x="5471249" y="252663"/>
          <a:ext cx="259789"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30480</xdr:colOff>
      <xdr:row>40</xdr:row>
      <xdr:rowOff>106680</xdr:rowOff>
    </xdr:from>
    <xdr:to>
      <xdr:col>47</xdr:col>
      <xdr:colOff>185928</xdr:colOff>
      <xdr:row>44</xdr:row>
      <xdr:rowOff>137160</xdr:rowOff>
    </xdr:to>
    <xdr:sp macro="" textlink="">
      <xdr:nvSpPr>
        <xdr:cNvPr id="26" name="右中かっこ 25">
          <a:extLst>
            <a:ext uri="{FF2B5EF4-FFF2-40B4-BE49-F238E27FC236}">
              <a16:creationId xmlns:a16="http://schemas.microsoft.com/office/drawing/2014/main" id="{3199CDF7-1399-7C77-D1B7-C3EC035BB320}"/>
            </a:ext>
          </a:extLst>
        </xdr:cNvPr>
        <xdr:cNvSpPr/>
      </xdr:nvSpPr>
      <xdr:spPr>
        <a:xfrm>
          <a:off x="17693640" y="87553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72</xdr:row>
      <xdr:rowOff>22834</xdr:rowOff>
    </xdr:from>
    <xdr:to>
      <xdr:col>37</xdr:col>
      <xdr:colOff>199120</xdr:colOff>
      <xdr:row>72</xdr:row>
      <xdr:rowOff>176979</xdr:rowOff>
    </xdr:to>
    <xdr:sp macro="" textlink="">
      <xdr:nvSpPr>
        <xdr:cNvPr id="8" name="右中かっこ 7">
          <a:extLst>
            <a:ext uri="{FF2B5EF4-FFF2-40B4-BE49-F238E27FC236}">
              <a16:creationId xmlns:a16="http://schemas.microsoft.com/office/drawing/2014/main" id="{AE78A32F-2C97-401B-855F-A2E0EB5C9492}"/>
            </a:ext>
          </a:extLst>
        </xdr:cNvPr>
        <xdr:cNvSpPr/>
      </xdr:nvSpPr>
      <xdr:spPr>
        <a:xfrm rot="5400000">
          <a:off x="12043244" y="15396763"/>
          <a:ext cx="154145" cy="90736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50</xdr:row>
      <xdr:rowOff>106680</xdr:rowOff>
    </xdr:from>
    <xdr:to>
      <xdr:col>54</xdr:col>
      <xdr:colOff>185928</xdr:colOff>
      <xdr:row>54</xdr:row>
      <xdr:rowOff>137160</xdr:rowOff>
    </xdr:to>
    <xdr:sp macro="" textlink="">
      <xdr:nvSpPr>
        <xdr:cNvPr id="4" name="右中かっこ 3">
          <a:extLst>
            <a:ext uri="{FF2B5EF4-FFF2-40B4-BE49-F238E27FC236}">
              <a16:creationId xmlns:a16="http://schemas.microsoft.com/office/drawing/2014/main" id="{2D19975B-71A9-4216-8774-F921305EFA2F}"/>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58</xdr:row>
      <xdr:rowOff>106680</xdr:rowOff>
    </xdr:from>
    <xdr:to>
      <xdr:col>54</xdr:col>
      <xdr:colOff>185928</xdr:colOff>
      <xdr:row>62</xdr:row>
      <xdr:rowOff>137160</xdr:rowOff>
    </xdr:to>
    <xdr:sp macro="" textlink="">
      <xdr:nvSpPr>
        <xdr:cNvPr id="9" name="右中かっこ 8">
          <a:extLst>
            <a:ext uri="{FF2B5EF4-FFF2-40B4-BE49-F238E27FC236}">
              <a16:creationId xmlns:a16="http://schemas.microsoft.com/office/drawing/2014/main" id="{1003655C-C24E-4467-B4C4-B2FAC1DAC4EA}"/>
            </a:ext>
          </a:extLst>
        </xdr:cNvPr>
        <xdr:cNvSpPr/>
      </xdr:nvSpPr>
      <xdr:spPr>
        <a:xfrm>
          <a:off x="21090255" y="1096518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10" name="直線矢印コネクタ 9">
          <a:extLst>
            <a:ext uri="{FF2B5EF4-FFF2-40B4-BE49-F238E27FC236}">
              <a16:creationId xmlns:a16="http://schemas.microsoft.com/office/drawing/2014/main" id="{91D8D144-AF86-4B3C-8A06-9025DA0ECD12}"/>
            </a:ext>
          </a:extLst>
        </xdr:cNvPr>
        <xdr:cNvCxnSpPr/>
      </xdr:nvCxnSpPr>
      <xdr:spPr>
        <a:xfrm flipH="1" flipV="1">
          <a:off x="8548914" y="6195785"/>
          <a:ext cx="255452" cy="44014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41030</xdr:colOff>
      <xdr:row>23</xdr:row>
      <xdr:rowOff>121920</xdr:rowOff>
    </xdr:from>
    <xdr:to>
      <xdr:col>30</xdr:col>
      <xdr:colOff>289560</xdr:colOff>
      <xdr:row>23</xdr:row>
      <xdr:rowOff>123092</xdr:rowOff>
    </xdr:to>
    <xdr:cxnSp macro="">
      <xdr:nvCxnSpPr>
        <xdr:cNvPr id="2" name="直線矢印コネクタ 1">
          <a:extLst>
            <a:ext uri="{FF2B5EF4-FFF2-40B4-BE49-F238E27FC236}">
              <a16:creationId xmlns:a16="http://schemas.microsoft.com/office/drawing/2014/main" id="{1C3D6B0E-FC4A-4DA2-81DC-C98620A886B0}"/>
            </a:ext>
          </a:extLst>
        </xdr:cNvPr>
        <xdr:cNvCxnSpPr/>
      </xdr:nvCxnSpPr>
      <xdr:spPr>
        <a:xfrm flipH="1">
          <a:off x="9245990" y="5902960"/>
          <a:ext cx="248530" cy="1172"/>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B0F4C636-5DA1-4199-B5AD-275C44399141}"/>
            </a:ext>
          </a:extLst>
        </xdr:cNvPr>
        <xdr:cNvSpPr/>
      </xdr:nvSpPr>
      <xdr:spPr>
        <a:xfrm>
          <a:off x="254000" y="298721"/>
          <a:ext cx="2241550" cy="111097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44</xdr:col>
      <xdr:colOff>376668</xdr:colOff>
      <xdr:row>4</xdr:row>
      <xdr:rowOff>147586</xdr:rowOff>
    </xdr:from>
    <xdr:ext cx="2781300" cy="867228"/>
    <xdr:sp macro="" textlink="">
      <xdr:nvSpPr>
        <xdr:cNvPr id="3" name="角丸四角形吹き出し 5">
          <a:extLst>
            <a:ext uri="{FF2B5EF4-FFF2-40B4-BE49-F238E27FC236}">
              <a16:creationId xmlns:a16="http://schemas.microsoft.com/office/drawing/2014/main" id="{9926187E-D1B9-4CDC-BC72-A7891D0A3415}"/>
            </a:ext>
          </a:extLst>
        </xdr:cNvPr>
        <xdr:cNvSpPr/>
      </xdr:nvSpPr>
      <xdr:spPr>
        <a:xfrm>
          <a:off x="16104348" y="1023886"/>
          <a:ext cx="2781300" cy="867228"/>
        </a:xfrm>
        <a:prstGeom prst="wedgeRoundRectCallout">
          <a:avLst>
            <a:gd name="adj1" fmla="val -61683"/>
            <a:gd name="adj2" fmla="val -10137"/>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23</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4" name="正方形/長方形 3">
          <a:extLst>
            <a:ext uri="{FF2B5EF4-FFF2-40B4-BE49-F238E27FC236}">
              <a16:creationId xmlns:a16="http://schemas.microsoft.com/office/drawing/2014/main" id="{0EA0F8B4-9A7B-49D6-96B3-135031A9345E}"/>
            </a:ext>
          </a:extLst>
        </xdr:cNvPr>
        <xdr:cNvSpPr/>
      </xdr:nvSpPr>
      <xdr:spPr>
        <a:xfrm>
          <a:off x="5334001" y="18143"/>
          <a:ext cx="3162300" cy="710111"/>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5" name="正方形/長方形 4">
          <a:extLst>
            <a:ext uri="{FF2B5EF4-FFF2-40B4-BE49-F238E27FC236}">
              <a16:creationId xmlns:a16="http://schemas.microsoft.com/office/drawing/2014/main" id="{2CFA8DFF-2BF9-47F1-95FB-3F67539D0C81}"/>
            </a:ext>
          </a:extLst>
        </xdr:cNvPr>
        <xdr:cNvSpPr/>
      </xdr:nvSpPr>
      <xdr:spPr>
        <a:xfrm>
          <a:off x="5435154" y="468691"/>
          <a:ext cx="257784"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6" name="正方形/長方形 5">
          <a:extLst>
            <a:ext uri="{FF2B5EF4-FFF2-40B4-BE49-F238E27FC236}">
              <a16:creationId xmlns:a16="http://schemas.microsoft.com/office/drawing/2014/main" id="{D66F117D-A006-4A44-871B-7960C18CACDF}"/>
            </a:ext>
          </a:extLst>
        </xdr:cNvPr>
        <xdr:cNvSpPr/>
      </xdr:nvSpPr>
      <xdr:spPr>
        <a:xfrm>
          <a:off x="5435154" y="251460"/>
          <a:ext cx="257784"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30480</xdr:colOff>
      <xdr:row>40</xdr:row>
      <xdr:rowOff>106680</xdr:rowOff>
    </xdr:from>
    <xdr:to>
      <xdr:col>47</xdr:col>
      <xdr:colOff>185928</xdr:colOff>
      <xdr:row>44</xdr:row>
      <xdr:rowOff>137160</xdr:rowOff>
    </xdr:to>
    <xdr:sp macro="" textlink="">
      <xdr:nvSpPr>
        <xdr:cNvPr id="8" name="右中かっこ 7">
          <a:extLst>
            <a:ext uri="{FF2B5EF4-FFF2-40B4-BE49-F238E27FC236}">
              <a16:creationId xmlns:a16="http://schemas.microsoft.com/office/drawing/2014/main" id="{55D00875-93C9-4673-B5C3-F59751DFF282}"/>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72</xdr:row>
      <xdr:rowOff>22834</xdr:rowOff>
    </xdr:from>
    <xdr:to>
      <xdr:col>37</xdr:col>
      <xdr:colOff>199120</xdr:colOff>
      <xdr:row>72</xdr:row>
      <xdr:rowOff>176979</xdr:rowOff>
    </xdr:to>
    <xdr:sp macro="" textlink="">
      <xdr:nvSpPr>
        <xdr:cNvPr id="10" name="右中かっこ 9">
          <a:extLst>
            <a:ext uri="{FF2B5EF4-FFF2-40B4-BE49-F238E27FC236}">
              <a16:creationId xmlns:a16="http://schemas.microsoft.com/office/drawing/2014/main" id="{48D464F3-1DBF-41C1-83CD-CE912B6CDB5D}"/>
            </a:ext>
          </a:extLst>
        </xdr:cNvPr>
        <xdr:cNvSpPr/>
      </xdr:nvSpPr>
      <xdr:spPr>
        <a:xfrm rot="5400000">
          <a:off x="11707964" y="15442483"/>
          <a:ext cx="154145" cy="81592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50</xdr:row>
      <xdr:rowOff>106680</xdr:rowOff>
    </xdr:from>
    <xdr:to>
      <xdr:col>54</xdr:col>
      <xdr:colOff>185928</xdr:colOff>
      <xdr:row>54</xdr:row>
      <xdr:rowOff>137160</xdr:rowOff>
    </xdr:to>
    <xdr:sp macro="" textlink="">
      <xdr:nvSpPr>
        <xdr:cNvPr id="11" name="右中かっこ 10">
          <a:extLst>
            <a:ext uri="{FF2B5EF4-FFF2-40B4-BE49-F238E27FC236}">
              <a16:creationId xmlns:a16="http://schemas.microsoft.com/office/drawing/2014/main" id="{4796357D-1D38-4B0D-8257-1E8A958BEBB6}"/>
            </a:ext>
          </a:extLst>
        </xdr:cNvPr>
        <xdr:cNvSpPr/>
      </xdr:nvSpPr>
      <xdr:spPr>
        <a:xfrm>
          <a:off x="21092160" y="110032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58</xdr:row>
      <xdr:rowOff>106680</xdr:rowOff>
    </xdr:from>
    <xdr:to>
      <xdr:col>54</xdr:col>
      <xdr:colOff>185928</xdr:colOff>
      <xdr:row>62</xdr:row>
      <xdr:rowOff>137160</xdr:rowOff>
    </xdr:to>
    <xdr:sp macro="" textlink="">
      <xdr:nvSpPr>
        <xdr:cNvPr id="12" name="右中かっこ 11">
          <a:extLst>
            <a:ext uri="{FF2B5EF4-FFF2-40B4-BE49-F238E27FC236}">
              <a16:creationId xmlns:a16="http://schemas.microsoft.com/office/drawing/2014/main" id="{257954BE-4992-430B-A296-EE2EAC3C622E}"/>
            </a:ext>
          </a:extLst>
        </xdr:cNvPr>
        <xdr:cNvSpPr/>
      </xdr:nvSpPr>
      <xdr:spPr>
        <a:xfrm>
          <a:off x="21092160" y="1276350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9" name="直線矢印コネクタ 8">
          <a:extLst>
            <a:ext uri="{FF2B5EF4-FFF2-40B4-BE49-F238E27FC236}">
              <a16:creationId xmlns:a16="http://schemas.microsoft.com/office/drawing/2014/main" id="{C588737E-D92F-4839-8AC8-637F9E2367BA}"/>
            </a:ext>
          </a:extLst>
        </xdr:cNvPr>
        <xdr:cNvCxnSpPr/>
      </xdr:nvCxnSpPr>
      <xdr:spPr>
        <a:xfrm flipH="1" flipV="1">
          <a:off x="8548914" y="6195785"/>
          <a:ext cx="255452" cy="44014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100\&#9315;&#36001;&#21209;\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 Id="rId1" Type="http://schemas.openxmlformats.org/officeDocument/2006/relationships/externalLinkPath" Target="file:///\\192.168.1.100\&#9315;&#36001;&#21209;\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36001;&#21209;&#37096;\2121&#36001;&#21209;&#25285;&#24403;&#32773;&#21193;&#24375;&#20250;&#36039;&#26009;\2021&#19968;&#33324;&#20250;&#35336;&#20104;&#31639;(A&#12539;B&#65420;&#65383;&#65437;&#65412;&#65438;)&#31185;&#30446;&#21450;&#12403;&#23550;&#35937;&#32076;&#36027;&#12395;&#12388;&#12356;&#12390;(05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20849;&#26377;&#12489;&#12521;&#12452;&#12502;\A004_D-FUND\&#9733;D-fund&#36039;&#26009;\2018&#24180;&#24230;\&#9733;2019&#24180;&#24230;&#29992;_&#30003;&#35531;&#65295;&#22577;&#21578;&#27096;&#24335;_&#23436;&#25104;&#20998;\2019&#24180;&#24230;&#29256;_&#12304;&#30003;&#35531;&#65295;&#22577;&#21578;&#26360;&#39006;&#12305;&#27096;&#24335;_20180801\2019&#24180;&#24230;&#29256;&#12304;&#27096;&#24335;3-2&#9313;&#65374;3-4_A&#12305;&#27963;&#21205;&#21029;%20&#21454;&#25903;&#22577;&#21578;&#26360;&#12539;&#25903;&#20986;&#26126;&#32048;&#26360;&#12539;&#27963;&#21205;&#22577;&#21578;&#2636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9733;&#12496;&#12473;&#12465;&#38306;&#20418;\12_O-40&#12539;O-50\&#8470;2_O-40&#12539;O-50&#12502;&#12525;&#12483;&#12463;&#22823;&#20250;(&#24111;&#24195;)\JSB&#20104;&#31639;&#27770;&#31639;&#26360;\2019_JSBO40,O50,&#65402;&#65438;&#65392;&#65433;&#65411;&#65438;&#65437;&#22823;&#20250;&#21454;&#25903;&#27770;&#31639;&#26360;(0620).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hbaof\Downloads\2024&#19968;&#33324;&#20250;&#35336;&#20104;&#31639;(A&#12539;B&#65420;&#65383;&#65437;&#65412;&#65438;)&#31185;&#30446;&#21450;&#12403;&#23550;&#35937;&#32076;&#36027;&#12395;&#12388;&#12356;&#12390;(0106).xlsx" TargetMode="External"/><Relationship Id="rId1" Type="http://schemas.openxmlformats.org/officeDocument/2006/relationships/externalLinkPath" Target="file:///\\192.168.1.100\&#9313;&#36001;&#21209;\Users\hbaof\Desktop\0116&#20250;&#35336;&#25285;&#24403;&#32773;&#35500;&#26126;&#20250;&#36039;&#26009;\&#22320;&#21306;&#21332;&#20250;&#29992;\2024&#19968;&#33324;&#20250;&#35336;&#20104;&#31639;(A&#12539;B&#65420;&#65383;&#65437;&#65412;&#65438;)&#31185;&#30446;&#21450;&#12403;&#23550;&#35937;&#32076;&#36027;&#12395;&#12388;&#12356;&#12390;(01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別紙1_A事業】対象経費基準"/>
      <sheetName val="⑪2024【別紙2_B一般】対象経費基準"/>
      <sheetName val="(別紙1) 2025年度対象経費基準【基盤強化推進費・事業】"/>
      <sheetName val="(別紙2) 2025年度対象経費基準【一般管理費】"/>
      <sheetName val="(別紙1)2025対象経費基準【基盤強化推進費】0701~"/>
      <sheetName val="(別紙2)2025対象経費基準【一般管理費】0701～"/>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3-2②_A（活動別　収支報告書）"/>
      <sheetName val="様式3-3_A（支出明細書）"/>
      <sheetName val="様式3-4_A（活動報告書）"/>
      <sheetName val="ファンドＡ対象経費"/>
      <sheetName val="区分表"/>
    </sheetNames>
    <sheetDataSet>
      <sheetData sheetId="0" refreshError="1"/>
      <sheetData sheetId="1" refreshError="1"/>
      <sheetData sheetId="2" refreshError="1"/>
      <sheetData sheetId="3" refreshError="1"/>
      <sheetData sheetId="4">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SB】O40,O50ﾌﾞﾛｯｸ予選(ｺﾞｰﾙﾃﾞﾝ含む)"/>
      <sheetName val="交通費(ガソリン代換算)"/>
      <sheetName val="決算書"/>
      <sheetName val="区分表"/>
    </sheetNames>
    <sheetDataSet>
      <sheetData sheetId="0"/>
      <sheetData sheetId="1"/>
      <sheetData sheetId="2"/>
      <sheetData sheetId="3">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A事業】HBA対象経費基準"/>
      <sheetName val="⑪2024【B一般】対象経費基準"/>
      <sheetName val="⑫2024【A事業】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row>
      </sheetData>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0B4F-A588-467A-A9D1-F9EA285B529F}">
  <sheetPr>
    <tabColor rgb="FF7030A0"/>
    <pageSetUpPr fitToPage="1"/>
  </sheetPr>
  <dimension ref="A1:CT78"/>
  <sheetViews>
    <sheetView showGridLines="0" tabSelected="1" zoomScale="80" zoomScaleNormal="80" zoomScaleSheetLayoutView="90" workbookViewId="0">
      <selection activeCell="D8" sqref="D8:F9"/>
    </sheetView>
  </sheetViews>
  <sheetFormatPr defaultColWidth="9" defaultRowHeight="15"/>
  <cols>
    <col min="1" max="1" width="3.88671875" style="2" customWidth="1"/>
    <col min="2" max="2" width="11.6640625" style="2" customWidth="1"/>
    <col min="3" max="3" width="3.88671875" style="2" customWidth="1"/>
    <col min="4" max="24" width="3.88671875" style="53" customWidth="1"/>
    <col min="25" max="30" width="3.88671875" style="2" customWidth="1"/>
    <col min="31" max="31" width="3.77734375" style="2" customWidth="1"/>
    <col min="32" max="33" width="7.77734375" style="2" customWidth="1"/>
    <col min="34" max="34" width="7.77734375" style="54" customWidth="1"/>
    <col min="35" max="56" width="7.77734375" style="2" customWidth="1"/>
    <col min="57" max="72" width="7.21875" style="2" customWidth="1"/>
    <col min="73" max="16384" width="9" style="2"/>
  </cols>
  <sheetData>
    <row r="1" spans="1:69" ht="19.95" customHeight="1">
      <c r="A1" s="438" t="s">
        <v>457</v>
      </c>
      <c r="B1" s="239"/>
      <c r="C1" s="1"/>
      <c r="J1" s="238"/>
      <c r="K1" s="238"/>
      <c r="L1" s="799" t="s">
        <v>370</v>
      </c>
      <c r="M1" s="799"/>
      <c r="N1" s="799"/>
      <c r="O1" s="799"/>
      <c r="P1" s="799"/>
      <c r="Q1" s="799"/>
      <c r="R1" s="246"/>
      <c r="S1" s="247" t="s">
        <v>397</v>
      </c>
      <c r="T1" s="246"/>
      <c r="U1" s="246"/>
      <c r="V1" s="246"/>
      <c r="W1" s="246"/>
      <c r="Y1" s="248"/>
      <c r="AF1" s="159" t="s">
        <v>373</v>
      </c>
      <c r="AH1" s="54" t="s">
        <v>243</v>
      </c>
    </row>
    <row r="2" spans="1:69" ht="16.2" customHeight="1">
      <c r="B2" s="104"/>
      <c r="C2" s="104"/>
      <c r="D2" s="104"/>
      <c r="E2" s="104"/>
      <c r="F2" s="104"/>
      <c r="G2" s="104"/>
      <c r="H2" s="104"/>
      <c r="I2" s="104"/>
      <c r="J2" s="238"/>
      <c r="K2" s="238"/>
      <c r="L2" s="799"/>
      <c r="M2" s="799"/>
      <c r="N2" s="799"/>
      <c r="O2" s="799"/>
      <c r="P2" s="799"/>
      <c r="Q2" s="799"/>
      <c r="R2" s="246"/>
      <c r="S2" s="249" t="s">
        <v>395</v>
      </c>
      <c r="T2" s="246"/>
      <c r="U2" s="246"/>
      <c r="V2" s="246"/>
      <c r="W2" s="246"/>
      <c r="X2" s="105"/>
      <c r="Y2" s="250"/>
      <c r="Z2" s="105"/>
      <c r="AA2" s="105"/>
      <c r="AB2" s="105"/>
      <c r="AC2" s="105"/>
      <c r="AD2" s="105"/>
      <c r="AF2" s="159" t="s">
        <v>320</v>
      </c>
      <c r="AH2" s="321" t="s">
        <v>77</v>
      </c>
      <c r="AI2" s="777" t="s">
        <v>333</v>
      </c>
      <c r="AJ2" s="778"/>
      <c r="AK2" s="778"/>
      <c r="AL2" s="778"/>
      <c r="AM2" s="778"/>
      <c r="AN2" s="778"/>
      <c r="AO2" s="778"/>
      <c r="AP2" s="778"/>
      <c r="AQ2" s="778"/>
      <c r="AR2" s="779"/>
      <c r="AT2" s="186"/>
      <c r="AU2" s="774"/>
      <c r="AV2" s="774"/>
      <c r="AW2" s="774"/>
    </row>
    <row r="3" spans="1:69" ht="19.2">
      <c r="A3" s="3"/>
      <c r="B3" s="3"/>
      <c r="C3" s="3"/>
      <c r="D3" s="55"/>
      <c r="E3" s="55"/>
      <c r="F3" s="55"/>
      <c r="G3" s="55"/>
      <c r="H3" s="55"/>
      <c r="I3" s="55"/>
      <c r="J3" s="332"/>
      <c r="K3" s="332"/>
      <c r="L3" s="800" t="str">
        <f>IFERROR(VLOOKUP($D$8,$AH$2:$AS$25,12,0),"")</f>
        <v/>
      </c>
      <c r="M3" s="800"/>
      <c r="N3" s="800"/>
      <c r="O3" s="800"/>
      <c r="P3" s="800"/>
      <c r="Q3" s="800"/>
      <c r="R3" s="251"/>
      <c r="S3" s="252" t="s">
        <v>396</v>
      </c>
      <c r="T3" s="251"/>
      <c r="U3" s="251"/>
      <c r="V3" s="251"/>
      <c r="W3" s="251"/>
      <c r="X3" s="106"/>
      <c r="Y3" s="253"/>
      <c r="Z3" s="1"/>
      <c r="AA3" s="1"/>
      <c r="AB3" s="1"/>
      <c r="AC3" s="1"/>
      <c r="AD3" s="1"/>
      <c r="AF3" s="159" t="s">
        <v>321</v>
      </c>
      <c r="AH3" s="107">
        <v>1</v>
      </c>
      <c r="AI3" s="791" t="s">
        <v>445</v>
      </c>
      <c r="AJ3" s="792"/>
      <c r="AK3" s="792"/>
      <c r="AL3" s="792"/>
      <c r="AM3" s="792"/>
      <c r="AN3" s="792"/>
      <c r="AO3" s="792"/>
      <c r="AP3" s="792"/>
      <c r="AQ3" s="792"/>
      <c r="AR3" s="793"/>
      <c r="AS3" s="160" t="s">
        <v>429</v>
      </c>
      <c r="AT3" s="775"/>
      <c r="AU3" s="776"/>
      <c r="AV3" s="776"/>
      <c r="AW3" s="776"/>
    </row>
    <row r="4" spans="1:69" ht="13.95" customHeight="1" thickBot="1">
      <c r="A4" s="1"/>
      <c r="B4" s="1"/>
      <c r="C4" s="1"/>
      <c r="J4" s="332"/>
      <c r="K4" s="332"/>
      <c r="L4" s="332"/>
      <c r="M4" s="332"/>
      <c r="N4" s="332"/>
      <c r="O4" s="332"/>
      <c r="P4" s="332"/>
      <c r="Q4" s="251"/>
      <c r="R4" s="251"/>
      <c r="S4" s="251"/>
      <c r="T4" s="251"/>
      <c r="U4" s="251"/>
      <c r="V4" s="251"/>
      <c r="W4" s="251"/>
      <c r="AF4" s="159" t="s">
        <v>322</v>
      </c>
      <c r="AH4" s="107">
        <v>2</v>
      </c>
      <c r="AI4" s="791" t="s">
        <v>446</v>
      </c>
      <c r="AJ4" s="792"/>
      <c r="AK4" s="792"/>
      <c r="AL4" s="792"/>
      <c r="AM4" s="792"/>
      <c r="AN4" s="792"/>
      <c r="AO4" s="792"/>
      <c r="AP4" s="792"/>
      <c r="AQ4" s="792"/>
      <c r="AR4" s="793"/>
      <c r="AS4" s="160" t="s">
        <v>429</v>
      </c>
      <c r="AT4" s="775"/>
      <c r="AU4" s="776"/>
      <c r="AV4" s="776"/>
      <c r="AW4" s="776"/>
    </row>
    <row r="5" spans="1:69" ht="15" customHeight="1">
      <c r="A5" s="56"/>
      <c r="B5" s="56"/>
      <c r="C5" s="56"/>
      <c r="R5" s="578" t="s">
        <v>247</v>
      </c>
      <c r="S5" s="579"/>
      <c r="T5" s="579"/>
      <c r="U5" s="580"/>
      <c r="V5" s="587" t="s">
        <v>372</v>
      </c>
      <c r="W5" s="588"/>
      <c r="X5" s="588"/>
      <c r="Y5" s="588"/>
      <c r="Z5" s="588"/>
      <c r="AA5" s="588"/>
      <c r="AB5" s="588"/>
      <c r="AC5" s="588"/>
      <c r="AD5" s="589"/>
      <c r="AF5" s="159" t="s">
        <v>318</v>
      </c>
      <c r="AH5" s="107">
        <v>3</v>
      </c>
      <c r="AI5" s="791" t="s">
        <v>447</v>
      </c>
      <c r="AJ5" s="792"/>
      <c r="AK5" s="792"/>
      <c r="AL5" s="792"/>
      <c r="AM5" s="792"/>
      <c r="AN5" s="792"/>
      <c r="AO5" s="792"/>
      <c r="AP5" s="792"/>
      <c r="AQ5" s="792"/>
      <c r="AR5" s="793"/>
      <c r="AS5" s="160" t="s">
        <v>429</v>
      </c>
      <c r="AV5" s="53"/>
      <c r="AW5" s="53"/>
      <c r="AX5" s="53"/>
      <c r="AY5" s="53"/>
      <c r="AZ5" s="53"/>
      <c r="BA5" s="53"/>
      <c r="BB5" s="53"/>
      <c r="BC5" s="53"/>
      <c r="BD5" s="53"/>
      <c r="BE5" s="53"/>
      <c r="BF5" s="53"/>
      <c r="BG5" s="53"/>
      <c r="BH5" s="53"/>
      <c r="BI5" s="53"/>
      <c r="BJ5" s="53"/>
      <c r="BK5" s="53"/>
      <c r="BL5" s="53"/>
      <c r="BM5" s="53"/>
      <c r="BN5" s="53"/>
      <c r="BO5" s="53"/>
      <c r="BP5" s="53"/>
      <c r="BQ5" s="53"/>
    </row>
    <row r="6" spans="1:69" ht="13.5" customHeight="1">
      <c r="A6" s="56"/>
      <c r="B6" s="56"/>
      <c r="C6" s="56"/>
      <c r="R6" s="581" t="s">
        <v>248</v>
      </c>
      <c r="S6" s="582"/>
      <c r="T6" s="582"/>
      <c r="U6" s="583"/>
      <c r="V6" s="590"/>
      <c r="W6" s="591"/>
      <c r="X6" s="591"/>
      <c r="Y6" s="591"/>
      <c r="Z6" s="591"/>
      <c r="AA6" s="591"/>
      <c r="AB6" s="591"/>
      <c r="AC6" s="591"/>
      <c r="AD6" s="592"/>
      <c r="AF6" s="159" t="s">
        <v>323</v>
      </c>
      <c r="AH6" s="102">
        <v>4</v>
      </c>
      <c r="AI6" s="794" t="s">
        <v>448</v>
      </c>
      <c r="AJ6" s="795"/>
      <c r="AK6" s="795"/>
      <c r="AL6" s="795"/>
      <c r="AM6" s="795"/>
      <c r="AN6" s="795"/>
      <c r="AO6" s="795"/>
      <c r="AP6" s="795"/>
      <c r="AQ6" s="795"/>
      <c r="AR6" s="796"/>
      <c r="AS6" s="160" t="s">
        <v>429</v>
      </c>
      <c r="AU6" s="53"/>
      <c r="AV6" s="53"/>
      <c r="AW6" s="53"/>
      <c r="AX6" s="53"/>
      <c r="AY6" s="53"/>
      <c r="AZ6" s="53"/>
      <c r="BA6" s="53"/>
      <c r="BB6" s="53"/>
      <c r="BC6" s="53"/>
      <c r="BD6" s="53"/>
      <c r="BE6" s="53"/>
      <c r="BF6" s="53"/>
      <c r="BG6" s="53"/>
      <c r="BH6" s="53"/>
      <c r="BI6" s="53"/>
      <c r="BJ6" s="53"/>
      <c r="BK6" s="53"/>
      <c r="BL6" s="53"/>
      <c r="BM6" s="53"/>
      <c r="BN6" s="53"/>
      <c r="BO6" s="53"/>
      <c r="BP6" s="53"/>
      <c r="BQ6" s="53"/>
    </row>
    <row r="7" spans="1:69" ht="13.95" customHeight="1" thickBot="1">
      <c r="A7" s="1"/>
      <c r="B7" s="1"/>
      <c r="C7" s="1"/>
      <c r="D7" s="1"/>
      <c r="E7" s="1"/>
      <c r="F7" s="1"/>
      <c r="R7" s="581" t="s">
        <v>24</v>
      </c>
      <c r="S7" s="582"/>
      <c r="T7" s="582"/>
      <c r="U7" s="583"/>
      <c r="V7" s="590"/>
      <c r="W7" s="591"/>
      <c r="X7" s="591"/>
      <c r="Y7" s="591"/>
      <c r="Z7" s="591"/>
      <c r="AA7" s="591"/>
      <c r="AB7" s="591"/>
      <c r="AC7" s="591"/>
      <c r="AD7" s="592"/>
      <c r="AF7" s="159" t="s">
        <v>324</v>
      </c>
      <c r="AH7" s="102">
        <v>5</v>
      </c>
      <c r="AI7" s="794" t="s">
        <v>449</v>
      </c>
      <c r="AJ7" s="795"/>
      <c r="AK7" s="795"/>
      <c r="AL7" s="795"/>
      <c r="AM7" s="795"/>
      <c r="AN7" s="795"/>
      <c r="AO7" s="795"/>
      <c r="AP7" s="795"/>
      <c r="AQ7" s="795"/>
      <c r="AR7" s="796"/>
      <c r="AS7" s="160" t="s">
        <v>429</v>
      </c>
      <c r="AU7" s="53"/>
      <c r="AV7" s="53"/>
      <c r="AW7" s="53"/>
      <c r="AX7" s="53"/>
      <c r="AY7" s="53"/>
      <c r="AZ7" s="53"/>
      <c r="BA7" s="53"/>
      <c r="BB7" s="53"/>
      <c r="BC7" s="53"/>
      <c r="BD7" s="53"/>
      <c r="BE7" s="53"/>
      <c r="BF7" s="53"/>
      <c r="BG7" s="53"/>
      <c r="BH7" s="53"/>
      <c r="BI7" s="53"/>
      <c r="BJ7" s="53"/>
      <c r="BK7" s="53"/>
      <c r="BL7" s="53"/>
      <c r="BM7" s="53"/>
      <c r="BN7" s="53"/>
      <c r="BO7" s="53"/>
      <c r="BP7" s="53"/>
      <c r="BQ7" s="53"/>
    </row>
    <row r="8" spans="1:69" ht="13.2" customHeight="1" thickTop="1" thickBot="1">
      <c r="A8" s="785" t="s">
        <v>77</v>
      </c>
      <c r="B8" s="786"/>
      <c r="C8" s="787"/>
      <c r="D8" s="763"/>
      <c r="E8" s="764"/>
      <c r="F8" s="765"/>
      <c r="G8" s="84"/>
      <c r="H8" s="84"/>
      <c r="I8" s="84"/>
      <c r="J8" s="84"/>
      <c r="K8" s="84"/>
      <c r="L8" s="84"/>
      <c r="M8" s="84"/>
      <c r="N8" s="84"/>
      <c r="O8" s="84"/>
      <c r="P8" s="84"/>
      <c r="Q8" s="84"/>
      <c r="R8" s="584" t="s">
        <v>371</v>
      </c>
      <c r="S8" s="585"/>
      <c r="T8" s="585"/>
      <c r="U8" s="586"/>
      <c r="V8" s="593"/>
      <c r="W8" s="594"/>
      <c r="X8" s="594"/>
      <c r="Y8" s="594"/>
      <c r="Z8" s="594"/>
      <c r="AA8" s="594"/>
      <c r="AB8" s="594"/>
      <c r="AC8" s="594"/>
      <c r="AD8" s="595"/>
      <c r="AF8" s="159" t="s">
        <v>319</v>
      </c>
      <c r="AH8" s="102">
        <v>6</v>
      </c>
      <c r="AI8" s="794" t="s">
        <v>450</v>
      </c>
      <c r="AJ8" s="795"/>
      <c r="AK8" s="795"/>
      <c r="AL8" s="795"/>
      <c r="AM8" s="795"/>
      <c r="AN8" s="795"/>
      <c r="AO8" s="795"/>
      <c r="AP8" s="795"/>
      <c r="AQ8" s="795"/>
      <c r="AR8" s="796"/>
      <c r="AS8" s="160" t="s">
        <v>429</v>
      </c>
      <c r="AU8" s="53"/>
    </row>
    <row r="9" spans="1:69" ht="13.2" customHeight="1" thickBot="1">
      <c r="A9" s="788"/>
      <c r="B9" s="789"/>
      <c r="C9" s="790"/>
      <c r="D9" s="766"/>
      <c r="E9" s="767"/>
      <c r="F9" s="768"/>
      <c r="G9" s="187"/>
      <c r="H9" s="187"/>
      <c r="I9" s="187"/>
      <c r="J9" s="188"/>
      <c r="K9" s="188"/>
      <c r="L9" s="188"/>
      <c r="M9" s="188"/>
      <c r="N9" s="188"/>
      <c r="O9" s="188"/>
      <c r="P9" s="188"/>
      <c r="Q9" s="188"/>
      <c r="R9" s="188"/>
      <c r="S9" s="188"/>
      <c r="T9" s="188"/>
      <c r="U9" s="188"/>
      <c r="V9" s="188"/>
      <c r="W9" s="188"/>
      <c r="X9" s="188"/>
      <c r="Y9" s="187"/>
      <c r="Z9" s="187"/>
      <c r="AA9" s="187"/>
      <c r="AB9" s="187"/>
      <c r="AC9" s="187"/>
      <c r="AD9" s="187"/>
      <c r="AF9" s="159" t="s">
        <v>325</v>
      </c>
      <c r="AH9" s="109">
        <v>7</v>
      </c>
      <c r="AI9" s="751" t="s">
        <v>451</v>
      </c>
      <c r="AJ9" s="752"/>
      <c r="AK9" s="752"/>
      <c r="AL9" s="752"/>
      <c r="AM9" s="752"/>
      <c r="AN9" s="752"/>
      <c r="AO9" s="752"/>
      <c r="AP9" s="752"/>
      <c r="AQ9" s="752"/>
      <c r="AR9" s="753"/>
      <c r="AS9" s="160" t="s">
        <v>429</v>
      </c>
    </row>
    <row r="10" spans="1:69" ht="16.5" customHeight="1" thickTop="1">
      <c r="A10" s="820" t="s">
        <v>242</v>
      </c>
      <c r="B10" s="821"/>
      <c r="C10" s="821"/>
      <c r="D10" s="822" t="str">
        <f>IFERROR(VLOOKUP($D$8,$AH$2:$AR$25,2,0),"")</f>
        <v/>
      </c>
      <c r="E10" s="823"/>
      <c r="F10" s="823"/>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5"/>
      <c r="AF10" s="159" t="s">
        <v>331</v>
      </c>
      <c r="AH10" s="109">
        <v>8</v>
      </c>
      <c r="AI10" s="751" t="s">
        <v>452</v>
      </c>
      <c r="AJ10" s="752"/>
      <c r="AK10" s="752"/>
      <c r="AL10" s="752"/>
      <c r="AM10" s="752"/>
      <c r="AN10" s="752"/>
      <c r="AO10" s="752"/>
      <c r="AP10" s="752"/>
      <c r="AQ10" s="752"/>
      <c r="AR10" s="753"/>
      <c r="AS10" s="160" t="s">
        <v>429</v>
      </c>
    </row>
    <row r="11" spans="1:69" ht="16.5" customHeight="1" thickBot="1">
      <c r="A11" s="826" t="s">
        <v>68</v>
      </c>
      <c r="B11" s="827"/>
      <c r="C11" s="827"/>
      <c r="D11" s="769" t="s">
        <v>373</v>
      </c>
      <c r="E11" s="770"/>
      <c r="F11" s="770"/>
      <c r="G11" s="770"/>
      <c r="H11" s="770"/>
      <c r="I11" s="770"/>
      <c r="J11" s="830"/>
      <c r="K11" s="830"/>
      <c r="L11" s="830"/>
      <c r="M11" s="830"/>
      <c r="N11" s="830"/>
      <c r="O11" s="830"/>
      <c r="P11" s="830"/>
      <c r="Q11" s="830"/>
      <c r="R11" s="830"/>
      <c r="S11" s="830"/>
      <c r="T11" s="830"/>
      <c r="U11" s="830"/>
      <c r="V11" s="830"/>
      <c r="W11" s="830"/>
      <c r="X11" s="830"/>
      <c r="Y11" s="830"/>
      <c r="Z11" s="830"/>
      <c r="AA11" s="830"/>
      <c r="AB11" s="830"/>
      <c r="AC11" s="830"/>
      <c r="AD11" s="831"/>
      <c r="AF11" s="159" t="s">
        <v>326</v>
      </c>
      <c r="AH11" s="110">
        <v>9</v>
      </c>
      <c r="AI11" s="802" t="s">
        <v>453</v>
      </c>
      <c r="AJ11" s="803"/>
      <c r="AK11" s="803"/>
      <c r="AL11" s="803"/>
      <c r="AM11" s="803"/>
      <c r="AN11" s="803"/>
      <c r="AO11" s="803"/>
      <c r="AP11" s="803"/>
      <c r="AQ11" s="803"/>
      <c r="AR11" s="804"/>
      <c r="AS11" s="160" t="s">
        <v>429</v>
      </c>
      <c r="AT11" s="160" t="s">
        <v>425</v>
      </c>
    </row>
    <row r="12" spans="1:69" ht="16.5" customHeight="1">
      <c r="A12" s="761" t="s">
        <v>377</v>
      </c>
      <c r="B12" s="762"/>
      <c r="C12" s="237" t="s">
        <v>376</v>
      </c>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6"/>
      <c r="AF12" s="159" t="s">
        <v>327</v>
      </c>
      <c r="AH12" s="110">
        <v>10</v>
      </c>
      <c r="AI12" s="802" t="s">
        <v>454</v>
      </c>
      <c r="AJ12" s="803"/>
      <c r="AK12" s="803"/>
      <c r="AL12" s="803"/>
      <c r="AM12" s="803"/>
      <c r="AN12" s="803"/>
      <c r="AO12" s="803"/>
      <c r="AP12" s="803"/>
      <c r="AQ12" s="803"/>
      <c r="AR12" s="804"/>
      <c r="AS12" s="160" t="s">
        <v>429</v>
      </c>
      <c r="AT12" s="160" t="s">
        <v>428</v>
      </c>
      <c r="AX12" s="159" t="s">
        <v>372</v>
      </c>
    </row>
    <row r="13" spans="1:69">
      <c r="A13" s="838" t="s">
        <v>378</v>
      </c>
      <c r="B13" s="839"/>
      <c r="C13" s="845" t="s">
        <v>263</v>
      </c>
      <c r="D13" s="845"/>
      <c r="E13" s="845"/>
      <c r="F13" s="845"/>
      <c r="G13" s="845"/>
      <c r="H13" s="845"/>
      <c r="I13" s="845"/>
      <c r="J13" s="845"/>
      <c r="K13" s="845"/>
      <c r="L13" s="845"/>
      <c r="M13" s="845"/>
      <c r="N13" s="845"/>
      <c r="O13" s="845"/>
      <c r="P13" s="845"/>
      <c r="Q13" s="845"/>
      <c r="R13" s="845"/>
      <c r="S13" s="845"/>
      <c r="T13" s="845"/>
      <c r="U13" s="845"/>
      <c r="V13" s="845"/>
      <c r="W13" s="845"/>
      <c r="X13" s="845"/>
      <c r="Y13" s="845"/>
      <c r="Z13" s="845"/>
      <c r="AA13" s="845"/>
      <c r="AB13" s="845"/>
      <c r="AC13" s="845"/>
      <c r="AD13" s="846"/>
      <c r="AF13" s="159" t="s">
        <v>328</v>
      </c>
      <c r="AH13" s="108">
        <v>11</v>
      </c>
      <c r="AI13" s="805" t="s">
        <v>358</v>
      </c>
      <c r="AJ13" s="806"/>
      <c r="AK13" s="806"/>
      <c r="AL13" s="806"/>
      <c r="AM13" s="806"/>
      <c r="AN13" s="806"/>
      <c r="AO13" s="806"/>
      <c r="AP13" s="806"/>
      <c r="AQ13" s="806"/>
      <c r="AR13" s="807"/>
      <c r="AS13" s="160" t="s">
        <v>429</v>
      </c>
      <c r="AT13" s="160" t="s">
        <v>249</v>
      </c>
      <c r="AX13" s="160" t="s">
        <v>249</v>
      </c>
    </row>
    <row r="14" spans="1:69">
      <c r="A14" s="838" t="s">
        <v>379</v>
      </c>
      <c r="B14" s="839"/>
      <c r="C14" s="797" t="s">
        <v>425</v>
      </c>
      <c r="D14" s="797"/>
      <c r="E14" s="797"/>
      <c r="F14" s="797"/>
      <c r="G14" s="797"/>
      <c r="H14" s="797"/>
      <c r="I14" s="797"/>
      <c r="J14" s="797"/>
      <c r="K14" s="797"/>
      <c r="L14" s="797"/>
      <c r="M14" s="797"/>
      <c r="N14" s="797"/>
      <c r="O14" s="797"/>
      <c r="P14" s="797"/>
      <c r="Q14" s="797"/>
      <c r="R14" s="797"/>
      <c r="S14" s="797"/>
      <c r="T14" s="797"/>
      <c r="U14" s="797"/>
      <c r="V14" s="797"/>
      <c r="W14" s="797"/>
      <c r="X14" s="797"/>
      <c r="Y14" s="797"/>
      <c r="Z14" s="797"/>
      <c r="AA14" s="797"/>
      <c r="AB14" s="797"/>
      <c r="AC14" s="797"/>
      <c r="AD14" s="798"/>
      <c r="AF14" s="159" t="s">
        <v>329</v>
      </c>
      <c r="AH14" s="108">
        <v>12</v>
      </c>
      <c r="AI14" s="805" t="s">
        <v>359</v>
      </c>
      <c r="AJ14" s="806"/>
      <c r="AK14" s="806"/>
      <c r="AL14" s="806"/>
      <c r="AM14" s="806"/>
      <c r="AN14" s="806"/>
      <c r="AO14" s="806"/>
      <c r="AP14" s="806"/>
      <c r="AQ14" s="806"/>
      <c r="AR14" s="807"/>
      <c r="AS14" s="160" t="s">
        <v>429</v>
      </c>
      <c r="AT14" s="160" t="s">
        <v>250</v>
      </c>
      <c r="AX14" s="160" t="s">
        <v>250</v>
      </c>
    </row>
    <row r="15" spans="1:69">
      <c r="A15" s="838" t="s">
        <v>380</v>
      </c>
      <c r="B15" s="839"/>
      <c r="C15" s="435">
        <v>20</v>
      </c>
      <c r="D15" s="436"/>
      <c r="E15" s="435" t="s">
        <v>387</v>
      </c>
      <c r="F15" s="436"/>
      <c r="G15" s="435" t="s">
        <v>388</v>
      </c>
      <c r="H15" s="436"/>
      <c r="I15" s="435" t="s">
        <v>389</v>
      </c>
      <c r="J15" s="254" t="s">
        <v>75</v>
      </c>
      <c r="K15" s="435">
        <v>20</v>
      </c>
      <c r="L15" s="436"/>
      <c r="M15" s="435" t="s">
        <v>387</v>
      </c>
      <c r="N15" s="436"/>
      <c r="O15" s="435" t="s">
        <v>388</v>
      </c>
      <c r="P15" s="436"/>
      <c r="Q15" s="435" t="s">
        <v>389</v>
      </c>
      <c r="R15" s="254" t="s">
        <v>435</v>
      </c>
      <c r="S15" s="436"/>
      <c r="T15" s="801" t="s">
        <v>436</v>
      </c>
      <c r="U15" s="801"/>
      <c r="V15" s="189"/>
      <c r="W15" s="189"/>
      <c r="X15" s="189"/>
      <c r="Y15" s="189"/>
      <c r="Z15" s="189"/>
      <c r="AA15" s="189"/>
      <c r="AB15" s="189"/>
      <c r="AC15" s="189"/>
      <c r="AD15" s="255"/>
      <c r="AF15" s="159" t="s">
        <v>330</v>
      </c>
      <c r="AH15" s="102">
        <v>13</v>
      </c>
      <c r="AI15" s="747" t="s">
        <v>360</v>
      </c>
      <c r="AJ15" s="748"/>
      <c r="AK15" s="748"/>
      <c r="AL15" s="748"/>
      <c r="AM15" s="748"/>
      <c r="AN15" s="748"/>
      <c r="AO15" s="748"/>
      <c r="AP15" s="748"/>
      <c r="AQ15" s="748"/>
      <c r="AR15" s="749"/>
      <c r="AS15" s="160" t="s">
        <v>429</v>
      </c>
      <c r="AT15" s="160" t="s">
        <v>253</v>
      </c>
      <c r="AX15" s="160" t="s">
        <v>253</v>
      </c>
    </row>
    <row r="16" spans="1:69" ht="13.2" customHeight="1">
      <c r="A16" s="828" t="s">
        <v>381</v>
      </c>
      <c r="B16" s="829"/>
      <c r="C16" s="780"/>
      <c r="D16" s="780"/>
      <c r="E16" s="780"/>
      <c r="F16" s="780"/>
      <c r="G16" s="780"/>
      <c r="H16" s="780"/>
      <c r="I16" s="780"/>
      <c r="J16" s="780"/>
      <c r="K16" s="780"/>
      <c r="L16" s="780"/>
      <c r="M16" s="780"/>
      <c r="N16" s="780"/>
      <c r="O16" s="780"/>
      <c r="P16" s="780"/>
      <c r="Q16" s="780"/>
      <c r="R16" s="780"/>
      <c r="S16" s="780"/>
      <c r="T16" s="780"/>
      <c r="U16" s="780"/>
      <c r="V16" s="780"/>
      <c r="W16" s="780"/>
      <c r="X16" s="780"/>
      <c r="Y16" s="780"/>
      <c r="Z16" s="780"/>
      <c r="AA16" s="780"/>
      <c r="AB16" s="780"/>
      <c r="AC16" s="780"/>
      <c r="AD16" s="781"/>
      <c r="AF16" s="159" t="s">
        <v>442</v>
      </c>
      <c r="AH16" s="102">
        <v>14</v>
      </c>
      <c r="AI16" s="747" t="s">
        <v>361</v>
      </c>
      <c r="AJ16" s="748"/>
      <c r="AK16" s="748"/>
      <c r="AL16" s="748"/>
      <c r="AM16" s="748"/>
      <c r="AN16" s="748"/>
      <c r="AO16" s="748"/>
      <c r="AP16" s="748"/>
      <c r="AQ16" s="748"/>
      <c r="AR16" s="749"/>
      <c r="AS16" s="160" t="s">
        <v>429</v>
      </c>
      <c r="AT16" s="160" t="s">
        <v>251</v>
      </c>
      <c r="AX16" s="160" t="s">
        <v>251</v>
      </c>
    </row>
    <row r="17" spans="1:69" ht="25.95" customHeight="1">
      <c r="A17" s="828" t="s">
        <v>382</v>
      </c>
      <c r="B17" s="829"/>
      <c r="C17" s="780"/>
      <c r="D17" s="780"/>
      <c r="E17" s="780"/>
      <c r="F17" s="780"/>
      <c r="G17" s="780"/>
      <c r="H17" s="780"/>
      <c r="I17" s="780"/>
      <c r="J17" s="780"/>
      <c r="K17" s="780"/>
      <c r="L17" s="780"/>
      <c r="M17" s="780"/>
      <c r="N17" s="780"/>
      <c r="O17" s="780"/>
      <c r="P17" s="780"/>
      <c r="Q17" s="780"/>
      <c r="R17" s="780"/>
      <c r="S17" s="780"/>
      <c r="T17" s="780"/>
      <c r="U17" s="780"/>
      <c r="V17" s="780"/>
      <c r="W17" s="780"/>
      <c r="X17" s="780"/>
      <c r="Y17" s="780"/>
      <c r="Z17" s="780"/>
      <c r="AA17" s="780"/>
      <c r="AB17" s="780"/>
      <c r="AC17" s="780"/>
      <c r="AD17" s="781"/>
      <c r="AH17" s="102">
        <v>15</v>
      </c>
      <c r="AI17" s="747" t="s">
        <v>362</v>
      </c>
      <c r="AJ17" s="748"/>
      <c r="AK17" s="748"/>
      <c r="AL17" s="748"/>
      <c r="AM17" s="748"/>
      <c r="AN17" s="748"/>
      <c r="AO17" s="748"/>
      <c r="AP17" s="748"/>
      <c r="AQ17" s="748"/>
      <c r="AR17" s="749"/>
      <c r="AS17" s="160" t="s">
        <v>429</v>
      </c>
      <c r="AT17" s="160" t="s">
        <v>252</v>
      </c>
      <c r="AX17" s="160" t="s">
        <v>252</v>
      </c>
    </row>
    <row r="18" spans="1:69" ht="15" customHeight="1">
      <c r="A18" s="828" t="s">
        <v>383</v>
      </c>
      <c r="B18" s="829"/>
      <c r="C18" s="780"/>
      <c r="D18" s="780"/>
      <c r="E18" s="780"/>
      <c r="F18" s="780"/>
      <c r="G18" s="780"/>
      <c r="H18" s="780"/>
      <c r="I18" s="780"/>
      <c r="J18" s="780"/>
      <c r="K18" s="780"/>
      <c r="L18" s="780"/>
      <c r="M18" s="780"/>
      <c r="N18" s="780"/>
      <c r="O18" s="780"/>
      <c r="P18" s="780"/>
      <c r="Q18" s="780"/>
      <c r="R18" s="780"/>
      <c r="S18" s="780"/>
      <c r="T18" s="780"/>
      <c r="U18" s="780"/>
      <c r="V18" s="780"/>
      <c r="W18" s="780"/>
      <c r="X18" s="780"/>
      <c r="Y18" s="780"/>
      <c r="Z18" s="780"/>
      <c r="AA18" s="780"/>
      <c r="AB18" s="780"/>
      <c r="AC18" s="780"/>
      <c r="AD18" s="781"/>
      <c r="AH18" s="111">
        <v>16</v>
      </c>
      <c r="AI18" s="782" t="s">
        <v>363</v>
      </c>
      <c r="AJ18" s="783"/>
      <c r="AK18" s="783"/>
      <c r="AL18" s="783"/>
      <c r="AM18" s="783"/>
      <c r="AN18" s="783"/>
      <c r="AO18" s="783"/>
      <c r="AP18" s="783"/>
      <c r="AQ18" s="783"/>
      <c r="AR18" s="784"/>
      <c r="AS18" s="160" t="s">
        <v>429</v>
      </c>
      <c r="AT18" s="160" t="s">
        <v>254</v>
      </c>
      <c r="AX18" s="160" t="s">
        <v>254</v>
      </c>
    </row>
    <row r="19" spans="1:69" ht="37.950000000000003" customHeight="1" thickBot="1">
      <c r="A19" s="834" t="s">
        <v>384</v>
      </c>
      <c r="B19" s="835"/>
      <c r="C19" s="836"/>
      <c r="D19" s="836"/>
      <c r="E19" s="836"/>
      <c r="F19" s="836"/>
      <c r="G19" s="836"/>
      <c r="H19" s="836"/>
      <c r="I19" s="836"/>
      <c r="J19" s="836"/>
      <c r="K19" s="836"/>
      <c r="L19" s="836"/>
      <c r="M19" s="836"/>
      <c r="N19" s="836"/>
      <c r="O19" s="836"/>
      <c r="P19" s="836"/>
      <c r="Q19" s="836"/>
      <c r="R19" s="836"/>
      <c r="S19" s="836"/>
      <c r="T19" s="836"/>
      <c r="U19" s="836"/>
      <c r="V19" s="836"/>
      <c r="W19" s="836"/>
      <c r="X19" s="836"/>
      <c r="Y19" s="836"/>
      <c r="Z19" s="836"/>
      <c r="AA19" s="836"/>
      <c r="AB19" s="836"/>
      <c r="AC19" s="836"/>
      <c r="AD19" s="837"/>
      <c r="AH19" s="111">
        <v>17</v>
      </c>
      <c r="AI19" s="782" t="s">
        <v>364</v>
      </c>
      <c r="AJ19" s="783"/>
      <c r="AK19" s="783"/>
      <c r="AL19" s="783"/>
      <c r="AM19" s="783"/>
      <c r="AN19" s="783"/>
      <c r="AO19" s="783"/>
      <c r="AP19" s="783"/>
      <c r="AQ19" s="783"/>
      <c r="AR19" s="784"/>
      <c r="AS19" s="160" t="s">
        <v>429</v>
      </c>
      <c r="AT19" s="160" t="s">
        <v>255</v>
      </c>
      <c r="AX19" s="160" t="s">
        <v>255</v>
      </c>
    </row>
    <row r="20" spans="1:69" ht="21.6" customHeight="1">
      <c r="A20" s="190"/>
      <c r="B20" s="190"/>
      <c r="C20" s="190"/>
      <c r="D20" s="191"/>
      <c r="E20" s="191"/>
      <c r="F20" s="191"/>
      <c r="G20" s="191"/>
      <c r="H20" s="191"/>
      <c r="I20" s="191"/>
      <c r="J20" s="191"/>
      <c r="K20" s="191"/>
      <c r="L20" s="191"/>
      <c r="M20" s="191"/>
      <c r="N20" s="191"/>
      <c r="O20" s="191"/>
      <c r="P20" s="191"/>
      <c r="Q20" s="191"/>
      <c r="R20" s="191"/>
      <c r="S20" s="191"/>
      <c r="T20" s="191"/>
      <c r="U20" s="191"/>
      <c r="V20" s="191"/>
      <c r="W20" s="191"/>
      <c r="X20" s="191"/>
      <c r="Y20" s="190"/>
      <c r="Z20" s="190"/>
      <c r="AA20" s="190"/>
      <c r="AB20" s="190"/>
      <c r="AC20" s="190"/>
      <c r="AD20" s="190"/>
      <c r="AH20" s="107">
        <v>18</v>
      </c>
      <c r="AI20" s="754" t="s">
        <v>365</v>
      </c>
      <c r="AJ20" s="755"/>
      <c r="AK20" s="755"/>
      <c r="AL20" s="755"/>
      <c r="AM20" s="755"/>
      <c r="AN20" s="755"/>
      <c r="AO20" s="755"/>
      <c r="AP20" s="755"/>
      <c r="AQ20" s="755"/>
      <c r="AR20" s="756"/>
      <c r="AS20" s="160" t="s">
        <v>429</v>
      </c>
      <c r="AT20" s="160" t="s">
        <v>256</v>
      </c>
      <c r="AX20" s="160" t="s">
        <v>256</v>
      </c>
    </row>
    <row r="21" spans="1:69" ht="14.25" customHeight="1" thickBot="1">
      <c r="A21" s="75" t="s">
        <v>7</v>
      </c>
      <c r="B21" s="75"/>
      <c r="C21" s="75"/>
      <c r="D21" s="192"/>
      <c r="E21" s="192"/>
      <c r="F21" s="192"/>
      <c r="G21" s="750" t="s">
        <v>5</v>
      </c>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H21" s="107">
        <v>19</v>
      </c>
      <c r="AI21" s="754" t="s">
        <v>366</v>
      </c>
      <c r="AJ21" s="755"/>
      <c r="AK21" s="755"/>
      <c r="AL21" s="755"/>
      <c r="AM21" s="755"/>
      <c r="AN21" s="755"/>
      <c r="AO21" s="755"/>
      <c r="AP21" s="755"/>
      <c r="AQ21" s="755"/>
      <c r="AR21" s="756"/>
      <c r="AS21" s="160" t="s">
        <v>429</v>
      </c>
      <c r="AT21" s="160" t="s">
        <v>257</v>
      </c>
      <c r="AU21" s="57"/>
      <c r="AV21" s="57"/>
      <c r="AW21" s="57"/>
      <c r="AX21" s="160" t="s">
        <v>257</v>
      </c>
      <c r="AY21" s="57"/>
      <c r="AZ21" s="57"/>
      <c r="BA21" s="57"/>
      <c r="BB21" s="57"/>
      <c r="BC21" s="57"/>
      <c r="BD21" s="57"/>
      <c r="BE21" s="57"/>
      <c r="BF21" s="57"/>
      <c r="BG21" s="57"/>
      <c r="BH21" s="57"/>
      <c r="BI21" s="57"/>
      <c r="BJ21" s="57"/>
      <c r="BK21" s="57"/>
      <c r="BL21" s="57"/>
      <c r="BM21" s="57"/>
      <c r="BN21" s="57"/>
      <c r="BO21" s="57"/>
      <c r="BP21" s="57"/>
    </row>
    <row r="22" spans="1:69" s="75" customFormat="1" ht="17.7" customHeight="1" thickBot="1">
      <c r="A22" s="840" t="s">
        <v>4</v>
      </c>
      <c r="B22" s="841"/>
      <c r="C22" s="841"/>
      <c r="D22" s="757" t="s">
        <v>244</v>
      </c>
      <c r="E22" s="654"/>
      <c r="F22" s="655"/>
      <c r="G22" s="842" t="s">
        <v>245</v>
      </c>
      <c r="H22" s="843"/>
      <c r="I22" s="843"/>
      <c r="J22" s="843"/>
      <c r="K22" s="843"/>
      <c r="L22" s="843"/>
      <c r="M22" s="843"/>
      <c r="N22" s="843"/>
      <c r="O22" s="843"/>
      <c r="P22" s="843"/>
      <c r="Q22" s="843"/>
      <c r="R22" s="843"/>
      <c r="S22" s="843"/>
      <c r="T22" s="843"/>
      <c r="U22" s="843"/>
      <c r="V22" s="843"/>
      <c r="W22" s="843"/>
      <c r="X22" s="843"/>
      <c r="Y22" s="843"/>
      <c r="Z22" s="843"/>
      <c r="AA22" s="843"/>
      <c r="AB22" s="843"/>
      <c r="AC22" s="843"/>
      <c r="AD22" s="844"/>
      <c r="AG22" s="76"/>
      <c r="AH22" s="102">
        <v>20</v>
      </c>
      <c r="AI22" s="747" t="s">
        <v>367</v>
      </c>
      <c r="AJ22" s="748"/>
      <c r="AK22" s="748"/>
      <c r="AL22" s="748"/>
      <c r="AM22" s="748"/>
      <c r="AN22" s="748"/>
      <c r="AO22" s="748"/>
      <c r="AP22" s="748"/>
      <c r="AQ22" s="748"/>
      <c r="AR22" s="749"/>
      <c r="AS22" s="160" t="s">
        <v>429</v>
      </c>
      <c r="AT22" s="160" t="s">
        <v>258</v>
      </c>
      <c r="AV22" s="76"/>
      <c r="AW22" s="76"/>
      <c r="AX22" s="160" t="s">
        <v>258</v>
      </c>
      <c r="AY22" s="76"/>
      <c r="AZ22" s="76"/>
      <c r="BA22" s="76"/>
      <c r="BB22" s="76"/>
      <c r="BC22" s="76"/>
      <c r="BD22" s="76"/>
      <c r="BE22" s="76"/>
      <c r="BF22" s="76"/>
      <c r="BG22" s="76"/>
      <c r="BH22" s="76"/>
      <c r="BI22" s="76"/>
      <c r="BJ22" s="76"/>
      <c r="BK22" s="76"/>
      <c r="BL22" s="76"/>
      <c r="BM22" s="76"/>
      <c r="BN22" s="76"/>
      <c r="BO22" s="76"/>
      <c r="BP22" s="76"/>
      <c r="BQ22" s="76"/>
    </row>
    <row r="23" spans="1:69" s="76" customFormat="1" ht="17.399999999999999" customHeight="1">
      <c r="A23" s="832" t="s">
        <v>340</v>
      </c>
      <c r="B23" s="833"/>
      <c r="C23" s="833"/>
      <c r="D23" s="758"/>
      <c r="E23" s="759"/>
      <c r="F23" s="760"/>
      <c r="G23" s="656"/>
      <c r="H23" s="657"/>
      <c r="I23" s="657"/>
      <c r="J23" s="657"/>
      <c r="K23" s="657"/>
      <c r="L23" s="657"/>
      <c r="M23" s="657"/>
      <c r="N23" s="657"/>
      <c r="O23" s="657"/>
      <c r="P23" s="657"/>
      <c r="Q23" s="657"/>
      <c r="R23" s="657"/>
      <c r="S23" s="657"/>
      <c r="T23" s="657"/>
      <c r="U23" s="657"/>
      <c r="V23" s="657"/>
      <c r="W23" s="657"/>
      <c r="X23" s="657"/>
      <c r="Y23" s="657"/>
      <c r="Z23" s="657"/>
      <c r="AA23" s="657"/>
      <c r="AB23" s="657"/>
      <c r="AC23" s="657"/>
      <c r="AD23" s="658"/>
      <c r="AG23" s="75"/>
      <c r="AH23" s="102">
        <v>21</v>
      </c>
      <c r="AI23" s="747" t="s">
        <v>368</v>
      </c>
      <c r="AJ23" s="748"/>
      <c r="AK23" s="748"/>
      <c r="AL23" s="748"/>
      <c r="AM23" s="748"/>
      <c r="AN23" s="748"/>
      <c r="AO23" s="748"/>
      <c r="AP23" s="748"/>
      <c r="AQ23" s="748"/>
      <c r="AR23" s="749"/>
      <c r="AS23" s="160" t="s">
        <v>429</v>
      </c>
      <c r="AT23" s="160" t="s">
        <v>259</v>
      </c>
      <c r="AX23" s="160" t="s">
        <v>259</v>
      </c>
    </row>
    <row r="24" spans="1:69" s="76" customFormat="1" ht="17.7" customHeight="1">
      <c r="A24" s="689" t="s">
        <v>35</v>
      </c>
      <c r="B24" s="690"/>
      <c r="C24" s="690"/>
      <c r="D24" s="676"/>
      <c r="E24" s="677"/>
      <c r="F24" s="678"/>
      <c r="G24" s="656"/>
      <c r="H24" s="657"/>
      <c r="I24" s="657"/>
      <c r="J24" s="657"/>
      <c r="K24" s="657"/>
      <c r="L24" s="657"/>
      <c r="M24" s="657"/>
      <c r="N24" s="657"/>
      <c r="O24" s="657"/>
      <c r="P24" s="657"/>
      <c r="Q24" s="657"/>
      <c r="R24" s="657"/>
      <c r="S24" s="657"/>
      <c r="T24" s="657"/>
      <c r="U24" s="657"/>
      <c r="V24" s="657"/>
      <c r="W24" s="657"/>
      <c r="X24" s="657"/>
      <c r="Y24" s="657"/>
      <c r="Z24" s="657"/>
      <c r="AA24" s="657"/>
      <c r="AB24" s="657"/>
      <c r="AC24" s="657"/>
      <c r="AD24" s="658"/>
      <c r="AH24" s="102">
        <v>22</v>
      </c>
      <c r="AI24" s="747" t="s">
        <v>369</v>
      </c>
      <c r="AJ24" s="748"/>
      <c r="AK24" s="748"/>
      <c r="AL24" s="748"/>
      <c r="AM24" s="748"/>
      <c r="AN24" s="748"/>
      <c r="AO24" s="748"/>
      <c r="AP24" s="748"/>
      <c r="AQ24" s="748"/>
      <c r="AR24" s="749"/>
      <c r="AS24" s="160" t="s">
        <v>429</v>
      </c>
      <c r="AT24" s="160" t="s">
        <v>260</v>
      </c>
      <c r="AX24" s="160" t="s">
        <v>260</v>
      </c>
    </row>
    <row r="25" spans="1:69" s="76" customFormat="1" ht="17.7" customHeight="1">
      <c r="A25" s="689" t="s">
        <v>36</v>
      </c>
      <c r="B25" s="690"/>
      <c r="C25" s="690"/>
      <c r="D25" s="676"/>
      <c r="E25" s="677"/>
      <c r="F25" s="678"/>
      <c r="G25" s="656"/>
      <c r="H25" s="657"/>
      <c r="I25" s="657"/>
      <c r="J25" s="657"/>
      <c r="K25" s="657"/>
      <c r="L25" s="657"/>
      <c r="M25" s="657"/>
      <c r="N25" s="657"/>
      <c r="O25" s="657"/>
      <c r="P25" s="657"/>
      <c r="Q25" s="657"/>
      <c r="R25" s="657"/>
      <c r="S25" s="657"/>
      <c r="T25" s="657"/>
      <c r="U25" s="657"/>
      <c r="V25" s="657"/>
      <c r="W25" s="657"/>
      <c r="X25" s="657"/>
      <c r="Y25" s="657"/>
      <c r="Z25" s="657"/>
      <c r="AA25" s="657"/>
      <c r="AB25" s="657"/>
      <c r="AC25" s="657"/>
      <c r="AD25" s="658"/>
      <c r="AH25" s="103">
        <v>23</v>
      </c>
      <c r="AI25" s="771" t="s">
        <v>444</v>
      </c>
      <c r="AJ25" s="772"/>
      <c r="AK25" s="772"/>
      <c r="AL25" s="772"/>
      <c r="AM25" s="772"/>
      <c r="AN25" s="772"/>
      <c r="AO25" s="772"/>
      <c r="AP25" s="772"/>
      <c r="AQ25" s="772"/>
      <c r="AR25" s="773"/>
      <c r="AS25" s="309" t="s">
        <v>443</v>
      </c>
      <c r="AT25" s="160" t="s">
        <v>261</v>
      </c>
      <c r="AX25" s="160" t="s">
        <v>261</v>
      </c>
    </row>
    <row r="26" spans="1:69" s="76" customFormat="1" ht="17.7" customHeight="1">
      <c r="A26" s="689" t="s">
        <v>37</v>
      </c>
      <c r="B26" s="690"/>
      <c r="C26" s="690"/>
      <c r="D26" s="676"/>
      <c r="E26" s="677"/>
      <c r="F26" s="678"/>
      <c r="G26" s="656"/>
      <c r="H26" s="657"/>
      <c r="I26" s="657"/>
      <c r="J26" s="657"/>
      <c r="K26" s="657"/>
      <c r="L26" s="657"/>
      <c r="M26" s="657"/>
      <c r="N26" s="657"/>
      <c r="O26" s="657"/>
      <c r="P26" s="657"/>
      <c r="Q26" s="657"/>
      <c r="R26" s="657"/>
      <c r="S26" s="657"/>
      <c r="T26" s="657"/>
      <c r="U26" s="657"/>
      <c r="V26" s="657"/>
      <c r="W26" s="657"/>
      <c r="X26" s="657"/>
      <c r="Y26" s="657"/>
      <c r="Z26" s="657"/>
      <c r="AA26" s="657"/>
      <c r="AB26" s="657"/>
      <c r="AC26" s="657"/>
      <c r="AD26" s="658"/>
      <c r="AH26" s="161" t="s">
        <v>332</v>
      </c>
      <c r="AI26" s="819"/>
      <c r="AJ26" s="819"/>
      <c r="AK26" s="819"/>
      <c r="AL26" s="819"/>
      <c r="AM26" s="819"/>
      <c r="AN26" s="819"/>
      <c r="AO26" s="819"/>
      <c r="AP26" s="819"/>
      <c r="AQ26" s="819"/>
      <c r="AR26" s="819"/>
      <c r="AS26" s="77"/>
      <c r="AT26" s="160" t="s">
        <v>262</v>
      </c>
      <c r="AX26" s="160" t="s">
        <v>262</v>
      </c>
    </row>
    <row r="27" spans="1:69" s="76" customFormat="1" ht="17.7" customHeight="1">
      <c r="A27" s="691" t="s">
        <v>38</v>
      </c>
      <c r="B27" s="692"/>
      <c r="C27" s="692"/>
      <c r="D27" s="676"/>
      <c r="E27" s="677"/>
      <c r="F27" s="678"/>
      <c r="G27" s="656"/>
      <c r="H27" s="657"/>
      <c r="I27" s="657"/>
      <c r="J27" s="657"/>
      <c r="K27" s="657"/>
      <c r="L27" s="657"/>
      <c r="M27" s="657"/>
      <c r="N27" s="657"/>
      <c r="O27" s="657"/>
      <c r="P27" s="657"/>
      <c r="Q27" s="657"/>
      <c r="R27" s="657"/>
      <c r="S27" s="657"/>
      <c r="T27" s="657"/>
      <c r="U27" s="657"/>
      <c r="V27" s="657"/>
      <c r="W27" s="657"/>
      <c r="X27" s="657"/>
      <c r="Y27" s="657"/>
      <c r="Z27" s="657"/>
      <c r="AA27" s="657"/>
      <c r="AB27" s="657"/>
      <c r="AC27" s="657"/>
      <c r="AD27" s="658"/>
      <c r="AH27" s="240" t="s">
        <v>385</v>
      </c>
      <c r="AI27" s="241"/>
      <c r="AJ27" s="241"/>
      <c r="AK27" s="241"/>
      <c r="AL27" s="241"/>
      <c r="AM27" s="241"/>
      <c r="AN27" s="241"/>
      <c r="AO27" s="241"/>
      <c r="AP27" s="241"/>
      <c r="AQ27" s="241"/>
      <c r="AR27" s="241"/>
      <c r="AS27" s="77"/>
    </row>
    <row r="28" spans="1:69" s="76" customFormat="1" ht="17.7" customHeight="1">
      <c r="A28" s="689" t="s">
        <v>39</v>
      </c>
      <c r="B28" s="690"/>
      <c r="C28" s="690"/>
      <c r="D28" s="679">
        <f>J28*P28</f>
        <v>0</v>
      </c>
      <c r="E28" s="680"/>
      <c r="F28" s="681"/>
      <c r="G28" s="650" t="s">
        <v>288</v>
      </c>
      <c r="H28" s="651"/>
      <c r="I28" s="652"/>
      <c r="J28" s="659"/>
      <c r="K28" s="660"/>
      <c r="L28" s="664" t="s">
        <v>289</v>
      </c>
      <c r="M28" s="665"/>
      <c r="N28" s="665"/>
      <c r="O28" s="665"/>
      <c r="P28" s="659"/>
      <c r="Q28" s="660"/>
      <c r="R28" s="277"/>
      <c r="S28" s="277"/>
      <c r="T28" s="277"/>
      <c r="U28" s="277"/>
      <c r="V28" s="277"/>
      <c r="W28" s="277"/>
      <c r="X28" s="277"/>
      <c r="Y28" s="277"/>
      <c r="Z28" s="277"/>
      <c r="AA28" s="278"/>
      <c r="AB28" s="278"/>
      <c r="AC28" s="278"/>
      <c r="AD28" s="279"/>
      <c r="AH28" s="240" t="s">
        <v>386</v>
      </c>
      <c r="AI28" s="241"/>
      <c r="AJ28" s="241"/>
      <c r="AK28" s="241"/>
      <c r="AL28" s="241"/>
      <c r="AM28" s="241"/>
      <c r="AN28" s="241"/>
      <c r="AO28" s="241"/>
      <c r="AP28" s="241"/>
      <c r="AQ28" s="241"/>
      <c r="AR28" s="241"/>
      <c r="AS28" s="77"/>
    </row>
    <row r="29" spans="1:69" s="76" customFormat="1" ht="17.7" customHeight="1">
      <c r="A29" s="691" t="s">
        <v>40</v>
      </c>
      <c r="B29" s="692"/>
      <c r="C29" s="692"/>
      <c r="D29" s="679">
        <f>J29*(P29+U29)+AB29</f>
        <v>0</v>
      </c>
      <c r="E29" s="680"/>
      <c r="F29" s="681"/>
      <c r="G29" s="650" t="s">
        <v>285</v>
      </c>
      <c r="H29" s="651"/>
      <c r="I29" s="652"/>
      <c r="J29" s="605"/>
      <c r="K29" s="608"/>
      <c r="L29" s="666" t="s">
        <v>287</v>
      </c>
      <c r="M29" s="651"/>
      <c r="N29" s="651"/>
      <c r="O29" s="651"/>
      <c r="P29" s="659"/>
      <c r="Q29" s="660"/>
      <c r="R29" s="666" t="s">
        <v>286</v>
      </c>
      <c r="S29" s="651"/>
      <c r="T29" s="651"/>
      <c r="U29" s="659"/>
      <c r="V29" s="660"/>
      <c r="W29" s="277"/>
      <c r="X29" s="535" t="s">
        <v>408</v>
      </c>
      <c r="Y29" s="536"/>
      <c r="Z29" s="536"/>
      <c r="AA29" s="537"/>
      <c r="AB29" s="576">
        <f>AM37</f>
        <v>0</v>
      </c>
      <c r="AC29" s="576"/>
      <c r="AD29" s="577"/>
      <c r="AH29" s="240" t="s">
        <v>443</v>
      </c>
      <c r="AI29" s="241"/>
      <c r="AJ29" s="241"/>
      <c r="AK29" s="241"/>
      <c r="AL29" s="241"/>
      <c r="AM29" s="241"/>
      <c r="AN29" s="241"/>
      <c r="AO29" s="241"/>
      <c r="AP29" s="241"/>
      <c r="AQ29" s="241"/>
      <c r="AR29" s="241"/>
      <c r="AS29" s="77"/>
    </row>
    <row r="30" spans="1:69" s="76" customFormat="1" ht="17.7" customHeight="1">
      <c r="A30" s="689" t="s">
        <v>41</v>
      </c>
      <c r="B30" s="690"/>
      <c r="C30" s="690"/>
      <c r="D30" s="676"/>
      <c r="E30" s="677"/>
      <c r="F30" s="678"/>
      <c r="G30" s="656"/>
      <c r="H30" s="657"/>
      <c r="I30" s="657"/>
      <c r="J30" s="657"/>
      <c r="K30" s="657"/>
      <c r="L30" s="657"/>
      <c r="M30" s="657"/>
      <c r="N30" s="657"/>
      <c r="O30" s="657"/>
      <c r="P30" s="657"/>
      <c r="Q30" s="657"/>
      <c r="R30" s="657"/>
      <c r="S30" s="657"/>
      <c r="T30" s="657"/>
      <c r="U30" s="657"/>
      <c r="V30" s="657"/>
      <c r="W30" s="657"/>
      <c r="X30" s="657"/>
      <c r="Y30" s="657"/>
      <c r="Z30" s="657"/>
      <c r="AA30" s="687"/>
      <c r="AB30" s="687"/>
      <c r="AC30" s="687"/>
      <c r="AD30" s="688"/>
      <c r="AF30" s="160"/>
      <c r="AH30" s="14" t="s">
        <v>332</v>
      </c>
      <c r="AI30" s="241"/>
      <c r="AJ30" s="241"/>
      <c r="AK30" s="241"/>
      <c r="AL30" s="241"/>
      <c r="AM30" s="241"/>
      <c r="AN30" s="241"/>
      <c r="AO30" s="241"/>
      <c r="AP30" s="241"/>
      <c r="AQ30" s="241"/>
      <c r="AR30" s="241"/>
      <c r="AS30" s="77"/>
    </row>
    <row r="31" spans="1:69" s="76" customFormat="1" ht="17.7" customHeight="1" thickBot="1">
      <c r="A31" s="689" t="s">
        <v>42</v>
      </c>
      <c r="B31" s="690"/>
      <c r="C31" s="690"/>
      <c r="D31" s="676"/>
      <c r="E31" s="677"/>
      <c r="F31" s="678"/>
      <c r="G31" s="656"/>
      <c r="H31" s="657"/>
      <c r="I31" s="657"/>
      <c r="J31" s="657"/>
      <c r="K31" s="657"/>
      <c r="L31" s="657"/>
      <c r="M31" s="657"/>
      <c r="N31" s="657"/>
      <c r="O31" s="657"/>
      <c r="P31" s="657"/>
      <c r="Q31" s="657"/>
      <c r="R31" s="657"/>
      <c r="S31" s="657"/>
      <c r="T31" s="657"/>
      <c r="U31" s="657"/>
      <c r="V31" s="657"/>
      <c r="W31" s="657"/>
      <c r="X31" s="657"/>
      <c r="Y31" s="657"/>
      <c r="Z31" s="657"/>
      <c r="AA31" s="657"/>
      <c r="AB31" s="657"/>
      <c r="AC31" s="657"/>
      <c r="AD31" s="658"/>
      <c r="AF31" s="76" t="s">
        <v>437</v>
      </c>
      <c r="AH31" s="178"/>
      <c r="AI31" s="203"/>
      <c r="AJ31" s="77"/>
      <c r="AK31" s="77"/>
      <c r="AL31" s="77"/>
      <c r="AM31" s="77"/>
      <c r="AN31" s="204"/>
      <c r="AO31" s="204"/>
      <c r="AP31" s="162"/>
      <c r="AQ31" s="162"/>
      <c r="AR31" s="162"/>
      <c r="AS31" s="77"/>
    </row>
    <row r="32" spans="1:69" s="76" customFormat="1" ht="17.7" customHeight="1" thickBot="1">
      <c r="A32" s="691" t="s">
        <v>43</v>
      </c>
      <c r="B32" s="692"/>
      <c r="C32" s="692"/>
      <c r="D32" s="676"/>
      <c r="E32" s="677"/>
      <c r="F32" s="678"/>
      <c r="G32" s="656"/>
      <c r="H32" s="657"/>
      <c r="I32" s="657"/>
      <c r="J32" s="657"/>
      <c r="K32" s="657"/>
      <c r="L32" s="657"/>
      <c r="M32" s="657"/>
      <c r="N32" s="657"/>
      <c r="O32" s="657"/>
      <c r="P32" s="657"/>
      <c r="Q32" s="657"/>
      <c r="R32" s="657"/>
      <c r="S32" s="657"/>
      <c r="T32" s="657"/>
      <c r="U32" s="657"/>
      <c r="V32" s="657"/>
      <c r="W32" s="657"/>
      <c r="X32" s="657"/>
      <c r="Y32" s="657"/>
      <c r="Z32" s="657"/>
      <c r="AA32" s="657"/>
      <c r="AB32" s="657"/>
      <c r="AC32" s="657"/>
      <c r="AD32" s="658"/>
      <c r="AF32" s="810" t="s">
        <v>347</v>
      </c>
      <c r="AG32" s="811"/>
      <c r="AH32" s="290" t="s">
        <v>344</v>
      </c>
      <c r="AI32" s="292" t="s">
        <v>342</v>
      </c>
      <c r="AJ32" s="291" t="s">
        <v>345</v>
      </c>
      <c r="AK32" s="293" t="s">
        <v>343</v>
      </c>
      <c r="AL32" s="291" t="s">
        <v>345</v>
      </c>
      <c r="AM32" s="812" t="s">
        <v>346</v>
      </c>
      <c r="AN32" s="813"/>
      <c r="AO32" s="204"/>
      <c r="AP32" s="162"/>
      <c r="AQ32" s="162"/>
      <c r="AR32" s="162"/>
      <c r="AS32" s="77"/>
    </row>
    <row r="33" spans="1:98" s="76" customFormat="1" ht="17.7" customHeight="1" thickTop="1" thickBot="1">
      <c r="A33" s="700" t="s">
        <v>44</v>
      </c>
      <c r="B33" s="701"/>
      <c r="C33" s="701"/>
      <c r="D33" s="682"/>
      <c r="E33" s="683"/>
      <c r="F33" s="684"/>
      <c r="G33" s="702"/>
      <c r="H33" s="703"/>
      <c r="I33" s="703"/>
      <c r="J33" s="703"/>
      <c r="K33" s="703"/>
      <c r="L33" s="703"/>
      <c r="M33" s="703"/>
      <c r="N33" s="703"/>
      <c r="O33" s="703"/>
      <c r="P33" s="703"/>
      <c r="Q33" s="703"/>
      <c r="R33" s="703"/>
      <c r="S33" s="703"/>
      <c r="T33" s="703"/>
      <c r="U33" s="703"/>
      <c r="V33" s="703"/>
      <c r="W33" s="703"/>
      <c r="X33" s="703"/>
      <c r="Y33" s="703"/>
      <c r="Z33" s="703"/>
      <c r="AA33" s="703"/>
      <c r="AB33" s="703"/>
      <c r="AC33" s="703"/>
      <c r="AD33" s="704"/>
      <c r="AF33" s="814"/>
      <c r="AG33" s="815"/>
      <c r="AH33" s="222"/>
      <c r="AI33" s="193"/>
      <c r="AJ33" s="304">
        <f>AH33*AI33</f>
        <v>0</v>
      </c>
      <c r="AK33" s="193"/>
      <c r="AL33" s="304">
        <f>AH33*AK33</f>
        <v>0</v>
      </c>
      <c r="AM33" s="693">
        <f>AJ33+AL33</f>
        <v>0</v>
      </c>
      <c r="AN33" s="694"/>
      <c r="AO33" s="204"/>
      <c r="AP33" s="162"/>
      <c r="AQ33" s="162"/>
      <c r="AR33" s="162"/>
      <c r="AS33" s="77"/>
    </row>
    <row r="34" spans="1:98" s="76" customFormat="1" ht="17.7" customHeight="1" thickBot="1">
      <c r="A34" s="707" t="s">
        <v>0</v>
      </c>
      <c r="B34" s="707"/>
      <c r="C34" s="707"/>
      <c r="D34" s="661">
        <f>SUM(D23:D33)</f>
        <v>0</v>
      </c>
      <c r="E34" s="662"/>
      <c r="F34" s="663"/>
      <c r="G34" s="79"/>
      <c r="H34" s="79"/>
      <c r="I34" s="79"/>
      <c r="J34" s="79"/>
      <c r="K34" s="79"/>
      <c r="L34" s="79"/>
      <c r="M34" s="79"/>
      <c r="N34" s="79"/>
      <c r="O34" s="79"/>
      <c r="P34" s="79"/>
      <c r="Q34" s="79"/>
      <c r="R34" s="79"/>
      <c r="S34" s="79"/>
      <c r="T34" s="79"/>
      <c r="U34" s="79"/>
      <c r="V34" s="79"/>
      <c r="W34" s="79"/>
      <c r="X34" s="79"/>
      <c r="Y34" s="80"/>
      <c r="Z34" s="80"/>
      <c r="AA34" s="80"/>
      <c r="AB34" s="80"/>
      <c r="AC34" s="80"/>
      <c r="AD34" s="80"/>
      <c r="AF34" s="705"/>
      <c r="AG34" s="706"/>
      <c r="AH34" s="294"/>
      <c r="AI34" s="198"/>
      <c r="AJ34" s="305">
        <f t="shared" ref="AJ34:AJ36" si="0">AH34*AI34</f>
        <v>0</v>
      </c>
      <c r="AK34" s="198"/>
      <c r="AL34" s="305">
        <f t="shared" ref="AL34:AL36" si="1">AH34*AK34</f>
        <v>0</v>
      </c>
      <c r="AM34" s="708">
        <f t="shared" ref="AM34:AM36" si="2">AJ34+AL34</f>
        <v>0</v>
      </c>
      <c r="AN34" s="709"/>
      <c r="AO34" s="204"/>
      <c r="AP34" s="162"/>
      <c r="AQ34" s="162"/>
      <c r="AR34" s="162"/>
    </row>
    <row r="35" spans="1:98" s="76" customFormat="1" ht="15" customHeight="1">
      <c r="A35" s="81"/>
      <c r="B35" s="81"/>
      <c r="C35" s="81"/>
      <c r="D35" s="82"/>
      <c r="E35" s="82"/>
      <c r="F35" s="82"/>
      <c r="G35" s="83"/>
      <c r="H35" s="83"/>
      <c r="I35" s="83"/>
      <c r="J35" s="83"/>
      <c r="K35" s="83"/>
      <c r="L35" s="83"/>
      <c r="M35" s="83"/>
      <c r="N35" s="83"/>
      <c r="O35" s="83"/>
      <c r="P35" s="83"/>
      <c r="Q35" s="83"/>
      <c r="R35" s="83"/>
      <c r="S35" s="83"/>
      <c r="T35" s="83"/>
      <c r="U35" s="83"/>
      <c r="V35" s="83"/>
      <c r="W35" s="83"/>
      <c r="X35" s="83"/>
      <c r="AF35" s="705"/>
      <c r="AG35" s="706"/>
      <c r="AH35" s="294"/>
      <c r="AI35" s="198"/>
      <c r="AJ35" s="305">
        <f t="shared" si="0"/>
        <v>0</v>
      </c>
      <c r="AK35" s="198"/>
      <c r="AL35" s="305">
        <f t="shared" si="1"/>
        <v>0</v>
      </c>
      <c r="AM35" s="708">
        <f t="shared" si="2"/>
        <v>0</v>
      </c>
      <c r="AN35" s="709"/>
      <c r="AO35" s="204"/>
      <c r="AP35" s="162"/>
      <c r="AQ35" s="162"/>
      <c r="AR35" s="162"/>
    </row>
    <row r="36" spans="1:98" s="77" customFormat="1" thickBot="1">
      <c r="A36" s="75" t="s">
        <v>21</v>
      </c>
      <c r="B36" s="80"/>
      <c r="C36" s="80"/>
      <c r="D36" s="84"/>
      <c r="E36" s="84"/>
      <c r="F36" s="84"/>
      <c r="G36" s="84"/>
      <c r="H36" s="84"/>
      <c r="I36" s="84"/>
      <c r="J36" s="84"/>
      <c r="K36" s="84"/>
      <c r="L36" s="84"/>
      <c r="M36" s="84"/>
      <c r="N36" s="84"/>
      <c r="O36" s="84"/>
      <c r="P36" s="84"/>
      <c r="Q36" s="84"/>
      <c r="R36" s="84"/>
      <c r="S36" s="84"/>
      <c r="T36" s="84"/>
      <c r="U36" s="84"/>
      <c r="V36" s="84"/>
      <c r="W36" s="84"/>
      <c r="X36" s="84"/>
      <c r="Y36" s="76"/>
      <c r="Z36" s="76"/>
      <c r="AA36" s="76"/>
      <c r="AB36" s="76"/>
      <c r="AC36" s="76"/>
      <c r="AD36" s="76"/>
      <c r="AE36" s="76"/>
      <c r="AF36" s="710"/>
      <c r="AG36" s="711"/>
      <c r="AH36" s="295"/>
      <c r="AI36" s="201"/>
      <c r="AJ36" s="306">
        <f t="shared" si="0"/>
        <v>0</v>
      </c>
      <c r="AK36" s="201"/>
      <c r="AL36" s="306">
        <f t="shared" si="1"/>
        <v>0</v>
      </c>
      <c r="AM36" s="816">
        <f t="shared" si="2"/>
        <v>0</v>
      </c>
      <c r="AN36" s="817"/>
      <c r="AO36" s="204"/>
      <c r="AP36" s="162"/>
      <c r="AQ36" s="162"/>
      <c r="AR36" s="162"/>
      <c r="AS36" s="76"/>
      <c r="AT36" s="76"/>
      <c r="AU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row>
    <row r="37" spans="1:98" s="76" customFormat="1" ht="17.7" customHeight="1" thickBot="1">
      <c r="A37" s="715" t="s">
        <v>4</v>
      </c>
      <c r="B37" s="716"/>
      <c r="C37" s="717"/>
      <c r="D37" s="653" t="s">
        <v>244</v>
      </c>
      <c r="E37" s="654"/>
      <c r="F37" s="655"/>
      <c r="G37" s="642" t="s">
        <v>245</v>
      </c>
      <c r="H37" s="643"/>
      <c r="I37" s="643"/>
      <c r="J37" s="643"/>
      <c r="K37" s="643"/>
      <c r="L37" s="643"/>
      <c r="M37" s="643"/>
      <c r="N37" s="643"/>
      <c r="O37" s="643"/>
      <c r="P37" s="643"/>
      <c r="Q37" s="643"/>
      <c r="R37" s="643"/>
      <c r="S37" s="643"/>
      <c r="T37" s="643"/>
      <c r="U37" s="643"/>
      <c r="V37" s="643"/>
      <c r="W37" s="643"/>
      <c r="X37" s="643"/>
      <c r="Y37" s="643"/>
      <c r="Z37" s="643"/>
      <c r="AA37" s="643"/>
      <c r="AB37" s="643"/>
      <c r="AC37" s="643"/>
      <c r="AD37" s="644"/>
      <c r="AE37" s="77"/>
      <c r="AF37" s="207"/>
      <c r="AG37" s="207"/>
      <c r="AH37" s="208"/>
      <c r="AI37" s="209"/>
      <c r="AJ37" s="209"/>
      <c r="AK37" s="209"/>
      <c r="AL37" s="212" t="s">
        <v>348</v>
      </c>
      <c r="AM37" s="818">
        <f>SUM(AM33:AN36)</f>
        <v>0</v>
      </c>
      <c r="AN37" s="818"/>
      <c r="AO37" s="322" t="s">
        <v>438</v>
      </c>
      <c r="AP37" s="323"/>
      <c r="AQ37" s="323"/>
      <c r="AR37" s="323"/>
      <c r="AS37" s="324"/>
      <c r="AT37" s="324"/>
      <c r="AV37" s="77"/>
      <c r="AW37" s="77"/>
      <c r="AX37" s="77"/>
      <c r="AY37" s="77"/>
      <c r="AZ37" s="77"/>
      <c r="BA37" s="77"/>
      <c r="BB37" s="77"/>
      <c r="BC37" s="77"/>
      <c r="BD37" s="77"/>
      <c r="BE37" s="77"/>
      <c r="BR37" s="77"/>
      <c r="BS37" s="77"/>
      <c r="BT37" s="77"/>
      <c r="BU37" s="77"/>
      <c r="BV37" s="77"/>
      <c r="BW37" s="77"/>
      <c r="BX37" s="77"/>
      <c r="BY37" s="77"/>
      <c r="BZ37" s="77"/>
      <c r="CA37" s="77"/>
      <c r="CB37" s="77"/>
      <c r="CC37" s="77"/>
      <c r="CD37" s="77"/>
      <c r="CE37" s="77"/>
      <c r="CF37" s="77"/>
      <c r="CG37" s="77"/>
      <c r="CH37" s="77"/>
      <c r="CI37" s="77"/>
      <c r="CJ37" s="77"/>
      <c r="CK37" s="77"/>
      <c r="CL37" s="77"/>
      <c r="CM37" s="77"/>
      <c r="CN37" s="77"/>
      <c r="CO37" s="77"/>
      <c r="CP37" s="77"/>
      <c r="CQ37" s="77"/>
      <c r="CR37" s="77"/>
      <c r="CS37" s="77"/>
      <c r="CT37" s="77"/>
    </row>
    <row r="38" spans="1:98" s="76" customFormat="1" ht="17.7" customHeight="1" thickBot="1">
      <c r="A38" s="721" t="s">
        <v>3</v>
      </c>
      <c r="B38" s="722"/>
      <c r="C38" s="723"/>
      <c r="D38" s="670">
        <f>SUM(K39:L43,O39:AD43)</f>
        <v>0</v>
      </c>
      <c r="E38" s="671"/>
      <c r="F38" s="672"/>
      <c r="G38" s="645" t="s">
        <v>291</v>
      </c>
      <c r="H38" s="629"/>
      <c r="I38" s="629"/>
      <c r="J38" s="628"/>
      <c r="K38" s="627" t="s">
        <v>394</v>
      </c>
      <c r="L38" s="628"/>
      <c r="M38" s="627" t="s">
        <v>393</v>
      </c>
      <c r="N38" s="629"/>
      <c r="O38" s="570" t="s">
        <v>290</v>
      </c>
      <c r="P38" s="571"/>
      <c r="Q38" s="617" t="s">
        <v>294</v>
      </c>
      <c r="R38" s="622"/>
      <c r="S38" s="570" t="s">
        <v>295</v>
      </c>
      <c r="T38" s="571"/>
      <c r="U38" s="562"/>
      <c r="V38" s="563"/>
      <c r="W38" s="611"/>
      <c r="X38" s="563"/>
      <c r="Y38" s="611"/>
      <c r="Z38" s="563"/>
      <c r="AA38" s="611"/>
      <c r="AB38" s="563"/>
      <c r="AC38" s="611"/>
      <c r="AD38" s="612"/>
      <c r="AF38" s="207"/>
      <c r="AG38" s="207"/>
      <c r="AH38" s="208"/>
      <c r="AI38" s="209"/>
      <c r="AJ38" s="209"/>
      <c r="AK38" s="209"/>
      <c r="AL38" s="209"/>
      <c r="AM38" s="209"/>
      <c r="AN38" s="209"/>
      <c r="AO38" s="209"/>
      <c r="AP38" s="209"/>
      <c r="AQ38" s="209"/>
      <c r="AR38" s="209"/>
      <c r="AS38" s="209"/>
      <c r="AT38" s="209"/>
      <c r="AU38" s="209"/>
      <c r="AV38" s="77"/>
      <c r="AW38" s="77"/>
      <c r="AX38" s="77"/>
      <c r="AY38" s="77"/>
      <c r="AZ38" s="77"/>
      <c r="BA38" s="77"/>
      <c r="BB38" s="77"/>
      <c r="BC38" s="77"/>
      <c r="BD38" s="77"/>
      <c r="BE38" s="77"/>
    </row>
    <row r="39" spans="1:98" s="76" customFormat="1" ht="17.7" customHeight="1" thickBot="1">
      <c r="A39" s="91"/>
      <c r="B39" s="92"/>
      <c r="C39" s="93"/>
      <c r="D39" s="155"/>
      <c r="E39" s="242"/>
      <c r="F39" s="242"/>
      <c r="G39" s="624" t="str">
        <f>IF('①収支予算書(様式)'!AF41="","",'①収支予算書(様式)'!AF41)</f>
        <v/>
      </c>
      <c r="H39" s="625"/>
      <c r="I39" s="625"/>
      <c r="J39" s="626"/>
      <c r="K39" s="538">
        <f>AI41</f>
        <v>0</v>
      </c>
      <c r="L39" s="554"/>
      <c r="M39" s="529">
        <f>AJ41</f>
        <v>0</v>
      </c>
      <c r="N39" s="530"/>
      <c r="O39" s="529">
        <f>AJ41*AK41</f>
        <v>0</v>
      </c>
      <c r="P39" s="530"/>
      <c r="Q39" s="529">
        <f>AJ41*AL41</f>
        <v>0</v>
      </c>
      <c r="R39" s="621"/>
      <c r="S39" s="529">
        <f>AM41</f>
        <v>0</v>
      </c>
      <c r="T39" s="530"/>
      <c r="U39" s="564"/>
      <c r="V39" s="565"/>
      <c r="W39" s="613"/>
      <c r="X39" s="565"/>
      <c r="Y39" s="613"/>
      <c r="Z39" s="565"/>
      <c r="AA39" s="613"/>
      <c r="AB39" s="565"/>
      <c r="AC39" s="613"/>
      <c r="AD39" s="614"/>
      <c r="AF39" s="76" t="s">
        <v>297</v>
      </c>
      <c r="AG39" s="77"/>
      <c r="AH39" s="697" t="s">
        <v>314</v>
      </c>
      <c r="AI39" s="698"/>
      <c r="AJ39" s="698"/>
      <c r="AK39" s="698"/>
      <c r="AL39" s="699"/>
      <c r="AM39" s="499" t="s">
        <v>339</v>
      </c>
      <c r="AN39" s="500"/>
      <c r="AO39" s="500"/>
      <c r="AP39" s="500"/>
      <c r="AQ39" s="500"/>
      <c r="AR39" s="500"/>
      <c r="AS39" s="500"/>
      <c r="AT39" s="500"/>
      <c r="AU39" s="501"/>
      <c r="AV39" s="77"/>
    </row>
    <row r="40" spans="1:98" s="76" customFormat="1" ht="17.7" customHeight="1" thickBot="1">
      <c r="A40" s="91"/>
      <c r="B40" s="92"/>
      <c r="C40" s="93"/>
      <c r="D40" s="155"/>
      <c r="E40" s="242"/>
      <c r="F40" s="242"/>
      <c r="G40" s="624" t="str">
        <f>IF('①収支予算書(様式)'!AF42="","",'①収支予算書(様式)'!AF42)</f>
        <v/>
      </c>
      <c r="H40" s="625"/>
      <c r="I40" s="625"/>
      <c r="J40" s="626"/>
      <c r="K40" s="538">
        <f t="shared" ref="K40:K43" si="3">AI42</f>
        <v>0</v>
      </c>
      <c r="L40" s="554"/>
      <c r="M40" s="529">
        <f t="shared" ref="M40:M43" si="4">AJ42</f>
        <v>0</v>
      </c>
      <c r="N40" s="530"/>
      <c r="O40" s="529">
        <f t="shared" ref="O40:O43" si="5">AJ42*AK42</f>
        <v>0</v>
      </c>
      <c r="P40" s="530"/>
      <c r="Q40" s="529">
        <f t="shared" ref="Q40:Q43" si="6">AJ42*AL42</f>
        <v>0</v>
      </c>
      <c r="R40" s="621"/>
      <c r="S40" s="529">
        <f t="shared" ref="S40:S43" si="7">AM42</f>
        <v>0</v>
      </c>
      <c r="T40" s="530"/>
      <c r="U40" s="564"/>
      <c r="V40" s="565"/>
      <c r="W40" s="613"/>
      <c r="X40" s="565"/>
      <c r="Y40" s="613"/>
      <c r="Z40" s="565"/>
      <c r="AA40" s="613"/>
      <c r="AB40" s="565"/>
      <c r="AC40" s="613"/>
      <c r="AD40" s="614"/>
      <c r="AF40" s="695" t="s">
        <v>291</v>
      </c>
      <c r="AG40" s="696"/>
      <c r="AH40" s="296" t="s">
        <v>292</v>
      </c>
      <c r="AI40" s="297" t="s">
        <v>392</v>
      </c>
      <c r="AJ40" s="297" t="s">
        <v>393</v>
      </c>
      <c r="AK40" s="297" t="s">
        <v>293</v>
      </c>
      <c r="AL40" s="298" t="s">
        <v>294</v>
      </c>
      <c r="AM40" s="299" t="s">
        <v>292</v>
      </c>
      <c r="AN40" s="213"/>
      <c r="AO40" s="214"/>
      <c r="AP40" s="215"/>
      <c r="AQ40" s="215"/>
      <c r="AR40" s="215"/>
      <c r="AS40" s="215"/>
      <c r="AT40" s="215"/>
      <c r="AU40" s="216"/>
      <c r="AV40" s="313" t="s">
        <v>375</v>
      </c>
    </row>
    <row r="41" spans="1:98" s="76" customFormat="1" ht="17.7" customHeight="1" thickTop="1">
      <c r="A41" s="91"/>
      <c r="B41" s="92"/>
      <c r="C41" s="93"/>
      <c r="D41" s="155"/>
      <c r="E41" s="242"/>
      <c r="F41" s="242"/>
      <c r="G41" s="624" t="str">
        <f>IF('①収支予算書(様式)'!AF43="","",'①収支予算書(様式)'!AF43)</f>
        <v/>
      </c>
      <c r="H41" s="625"/>
      <c r="I41" s="625"/>
      <c r="J41" s="626"/>
      <c r="K41" s="538">
        <f t="shared" si="3"/>
        <v>0</v>
      </c>
      <c r="L41" s="554"/>
      <c r="M41" s="529">
        <f t="shared" si="4"/>
        <v>0</v>
      </c>
      <c r="N41" s="530"/>
      <c r="O41" s="529">
        <f t="shared" si="5"/>
        <v>0</v>
      </c>
      <c r="P41" s="530"/>
      <c r="Q41" s="529">
        <f t="shared" si="6"/>
        <v>0</v>
      </c>
      <c r="R41" s="621"/>
      <c r="S41" s="529">
        <f t="shared" si="7"/>
        <v>0</v>
      </c>
      <c r="T41" s="530"/>
      <c r="U41" s="564"/>
      <c r="V41" s="565"/>
      <c r="W41" s="613"/>
      <c r="X41" s="565"/>
      <c r="Y41" s="613"/>
      <c r="Z41" s="565"/>
      <c r="AA41" s="613"/>
      <c r="AB41" s="565"/>
      <c r="AC41" s="613"/>
      <c r="AD41" s="614"/>
      <c r="AF41" s="730"/>
      <c r="AG41" s="731"/>
      <c r="AH41" s="221">
        <f>AI41+AJ41*(AK41+AL41)</f>
        <v>0</v>
      </c>
      <c r="AI41" s="193"/>
      <c r="AJ41" s="193"/>
      <c r="AK41" s="193"/>
      <c r="AL41" s="194"/>
      <c r="AM41" s="225">
        <f>AN40*AN41+AO40*AO41+AP40*AP41+AQ40*AQ41+AR40*AR41+AS40*AS41+AT40*AT41+AU40*AU41</f>
        <v>0</v>
      </c>
      <c r="AN41" s="193"/>
      <c r="AO41" s="195"/>
      <c r="AP41" s="196"/>
      <c r="AQ41" s="196"/>
      <c r="AR41" s="196"/>
      <c r="AS41" s="196"/>
      <c r="AT41" s="112"/>
      <c r="AU41" s="197"/>
    </row>
    <row r="42" spans="1:98" s="76" customFormat="1" ht="17.7" customHeight="1">
      <c r="A42" s="91"/>
      <c r="B42" s="92"/>
      <c r="C42" s="93"/>
      <c r="D42" s="155"/>
      <c r="E42" s="242"/>
      <c r="F42" s="242"/>
      <c r="G42" s="624" t="str">
        <f>IF('①収支予算書(様式)'!AF44="","",'①収支予算書(様式)'!AF44)</f>
        <v/>
      </c>
      <c r="H42" s="625"/>
      <c r="I42" s="625"/>
      <c r="J42" s="626"/>
      <c r="K42" s="538">
        <f t="shared" si="3"/>
        <v>0</v>
      </c>
      <c r="L42" s="554"/>
      <c r="M42" s="529">
        <f t="shared" si="4"/>
        <v>0</v>
      </c>
      <c r="N42" s="530"/>
      <c r="O42" s="529">
        <f t="shared" si="5"/>
        <v>0</v>
      </c>
      <c r="P42" s="530"/>
      <c r="Q42" s="529">
        <f t="shared" si="6"/>
        <v>0</v>
      </c>
      <c r="R42" s="621"/>
      <c r="S42" s="529">
        <f t="shared" si="7"/>
        <v>0</v>
      </c>
      <c r="T42" s="530"/>
      <c r="U42" s="564"/>
      <c r="V42" s="565"/>
      <c r="W42" s="613"/>
      <c r="X42" s="565"/>
      <c r="Y42" s="613"/>
      <c r="Z42" s="565"/>
      <c r="AA42" s="613"/>
      <c r="AB42" s="565"/>
      <c r="AC42" s="613"/>
      <c r="AD42" s="614"/>
      <c r="AF42" s="685"/>
      <c r="AG42" s="686"/>
      <c r="AH42" s="221">
        <f t="shared" ref="AH42:AH45" si="8">AI42+AJ42*(AK42+AL42)</f>
        <v>0</v>
      </c>
      <c r="AI42" s="198"/>
      <c r="AJ42" s="193"/>
      <c r="AK42" s="198"/>
      <c r="AL42" s="199"/>
      <c r="AM42" s="227">
        <f>AN40*AN42+AO40*AO42+AP40*AP42+AQ40*AQ42+AR40*AR42+AS40*AS42+AT40*AT42+AU40*AU42</f>
        <v>0</v>
      </c>
      <c r="AN42" s="198"/>
      <c r="AO42" s="198"/>
      <c r="AP42" s="198"/>
      <c r="AQ42" s="198"/>
      <c r="AR42" s="198"/>
      <c r="AS42" s="198"/>
      <c r="AT42" s="198"/>
      <c r="AU42" s="200"/>
    </row>
    <row r="43" spans="1:98" s="76" customFormat="1" ht="17.7" customHeight="1" thickBot="1">
      <c r="A43" s="95"/>
      <c r="B43" s="97"/>
      <c r="C43" s="96"/>
      <c r="D43" s="156"/>
      <c r="E43" s="243"/>
      <c r="F43" s="243"/>
      <c r="G43" s="624" t="str">
        <f>IF('①収支予算書(様式)'!AF45="","",'①収支予算書(様式)'!AF45)</f>
        <v/>
      </c>
      <c r="H43" s="625"/>
      <c r="I43" s="625"/>
      <c r="J43" s="626"/>
      <c r="K43" s="540">
        <f t="shared" si="3"/>
        <v>0</v>
      </c>
      <c r="L43" s="555"/>
      <c r="M43" s="568">
        <f t="shared" si="4"/>
        <v>0</v>
      </c>
      <c r="N43" s="619"/>
      <c r="O43" s="568">
        <f t="shared" si="5"/>
        <v>0</v>
      </c>
      <c r="P43" s="619"/>
      <c r="Q43" s="568">
        <f t="shared" si="6"/>
        <v>0</v>
      </c>
      <c r="R43" s="569"/>
      <c r="S43" s="568">
        <f t="shared" si="7"/>
        <v>0</v>
      </c>
      <c r="T43" s="619"/>
      <c r="U43" s="566"/>
      <c r="V43" s="567"/>
      <c r="W43" s="615"/>
      <c r="X43" s="567"/>
      <c r="Y43" s="615"/>
      <c r="Z43" s="567"/>
      <c r="AA43" s="615"/>
      <c r="AB43" s="567"/>
      <c r="AC43" s="615"/>
      <c r="AD43" s="616"/>
      <c r="AF43" s="685"/>
      <c r="AG43" s="686"/>
      <c r="AH43" s="221">
        <f t="shared" si="8"/>
        <v>0</v>
      </c>
      <c r="AI43" s="198"/>
      <c r="AJ43" s="193"/>
      <c r="AK43" s="198"/>
      <c r="AL43" s="199"/>
      <c r="AM43" s="227">
        <f>AN40*AN43+AO40*AO43+AP40*AP43+AQ40*AQ43+AR40*AR43+AS40*AS43+AT40*AT43+AU40*AU43</f>
        <v>0</v>
      </c>
      <c r="AN43" s="198"/>
      <c r="AO43" s="198"/>
      <c r="AP43" s="198"/>
      <c r="AQ43" s="198"/>
      <c r="AR43" s="198"/>
      <c r="AS43" s="198"/>
      <c r="AT43" s="198"/>
      <c r="AU43" s="200"/>
      <c r="AV43" s="313" t="s">
        <v>439</v>
      </c>
    </row>
    <row r="44" spans="1:98" s="76" customFormat="1" ht="17.7" customHeight="1">
      <c r="A44" s="721" t="s">
        <v>2</v>
      </c>
      <c r="B44" s="722"/>
      <c r="C44" s="723"/>
      <c r="D44" s="670">
        <f>SUM(M45:AD49)</f>
        <v>0</v>
      </c>
      <c r="E44" s="671"/>
      <c r="F44" s="672"/>
      <c r="G44" s="636" t="s">
        <v>313</v>
      </c>
      <c r="H44" s="637"/>
      <c r="I44" s="637"/>
      <c r="J44" s="638"/>
      <c r="K44" s="627" t="s">
        <v>391</v>
      </c>
      <c r="L44" s="628"/>
      <c r="M44" s="570" t="s">
        <v>290</v>
      </c>
      <c r="N44" s="571"/>
      <c r="O44" s="570" t="s">
        <v>315</v>
      </c>
      <c r="P44" s="571"/>
      <c r="Q44" s="570" t="s">
        <v>308</v>
      </c>
      <c r="R44" s="620"/>
      <c r="S44" s="617" t="s">
        <v>304</v>
      </c>
      <c r="T44" s="618"/>
      <c r="U44" s="570" t="s">
        <v>307</v>
      </c>
      <c r="V44" s="571"/>
      <c r="W44" s="570" t="s">
        <v>305</v>
      </c>
      <c r="X44" s="620"/>
      <c r="Y44" s="570" t="s">
        <v>306</v>
      </c>
      <c r="Z44" s="571"/>
      <c r="AA44" s="562"/>
      <c r="AB44" s="563"/>
      <c r="AC44" s="611"/>
      <c r="AD44" s="612"/>
      <c r="AF44" s="685"/>
      <c r="AG44" s="686"/>
      <c r="AH44" s="221">
        <f t="shared" si="8"/>
        <v>0</v>
      </c>
      <c r="AI44" s="198"/>
      <c r="AJ44" s="193"/>
      <c r="AK44" s="198"/>
      <c r="AL44" s="199"/>
      <c r="AM44" s="227">
        <f>AN40*AN44+AO40*AO44+AP40*AP44+AQ40*AQ44+AR40*AR44+AS40*AS44+AT40*AT44+AU40*AU44</f>
        <v>0</v>
      </c>
      <c r="AN44" s="198"/>
      <c r="AO44" s="198"/>
      <c r="AP44" s="198"/>
      <c r="AQ44" s="198"/>
      <c r="AR44" s="198"/>
      <c r="AS44" s="198"/>
      <c r="AT44" s="198"/>
      <c r="AU44" s="200"/>
    </row>
    <row r="45" spans="1:98" s="76" customFormat="1" ht="17.7" customHeight="1" thickBot="1">
      <c r="A45" s="91"/>
      <c r="B45" s="92"/>
      <c r="C45" s="93"/>
      <c r="D45" s="155"/>
      <c r="E45" s="242"/>
      <c r="F45" s="242"/>
      <c r="G45" s="624" t="str">
        <f>IF('①収支予算書(様式)'!AF51="","",'①収支予算書(様式)'!AF51)</f>
        <v>前日入り(ｺｰﾄCHK)</v>
      </c>
      <c r="H45" s="625"/>
      <c r="I45" s="625"/>
      <c r="J45" s="626"/>
      <c r="K45" s="538">
        <f>AI51</f>
        <v>0</v>
      </c>
      <c r="L45" s="554"/>
      <c r="M45" s="529">
        <f>AI51*AJ51</f>
        <v>0</v>
      </c>
      <c r="N45" s="530"/>
      <c r="O45" s="529">
        <f>10000*AK51</f>
        <v>0</v>
      </c>
      <c r="P45" s="530"/>
      <c r="Q45" s="529">
        <f>AL51</f>
        <v>0</v>
      </c>
      <c r="R45" s="621"/>
      <c r="S45" s="529">
        <f>AH59</f>
        <v>0</v>
      </c>
      <c r="T45" s="530"/>
      <c r="U45" s="529">
        <f>AV59</f>
        <v>0</v>
      </c>
      <c r="V45" s="530"/>
      <c r="W45" s="529">
        <f>AX59</f>
        <v>0</v>
      </c>
      <c r="X45" s="621"/>
      <c r="Y45" s="529">
        <f>AW51</f>
        <v>0</v>
      </c>
      <c r="Z45" s="530"/>
      <c r="AA45" s="564"/>
      <c r="AB45" s="565"/>
      <c r="AC45" s="613"/>
      <c r="AD45" s="614"/>
      <c r="AF45" s="724"/>
      <c r="AG45" s="725"/>
      <c r="AH45" s="224">
        <f t="shared" si="8"/>
        <v>0</v>
      </c>
      <c r="AI45" s="201"/>
      <c r="AJ45" s="201"/>
      <c r="AK45" s="201"/>
      <c r="AL45" s="202"/>
      <c r="AM45" s="229">
        <f>AN40*AN45+AO40*AO45+AP40*AP45+AQ40*AQ45+AR40*AR45+AS40*AS45+AT40*AT45+AU40*AU45</f>
        <v>0</v>
      </c>
      <c r="AN45" s="201"/>
      <c r="AO45" s="201"/>
      <c r="AP45" s="201"/>
      <c r="AQ45" s="201"/>
      <c r="AR45" s="201"/>
      <c r="AS45" s="201"/>
      <c r="AT45" s="201"/>
      <c r="AU45" s="202"/>
    </row>
    <row r="46" spans="1:98" s="76" customFormat="1" ht="17.7" customHeight="1">
      <c r="A46" s="91"/>
      <c r="B46" s="92"/>
      <c r="C46" s="93"/>
      <c r="D46" s="155"/>
      <c r="E46" s="242"/>
      <c r="F46" s="242"/>
      <c r="G46" s="624" t="str">
        <f>IF('①収支予算書(様式)'!AF52="","",'①収支予算書(様式)'!AF52)</f>
        <v/>
      </c>
      <c r="H46" s="625"/>
      <c r="I46" s="625"/>
      <c r="J46" s="626"/>
      <c r="K46" s="538">
        <f t="shared" ref="K46:K49" si="9">AI52</f>
        <v>0</v>
      </c>
      <c r="L46" s="554"/>
      <c r="M46" s="529">
        <f>AI52*AJ52</f>
        <v>0</v>
      </c>
      <c r="N46" s="530"/>
      <c r="O46" s="529">
        <f t="shared" ref="O46:O49" si="10">10000*AK52</f>
        <v>0</v>
      </c>
      <c r="P46" s="530"/>
      <c r="Q46" s="529">
        <f t="shared" ref="Q46:Q49" si="11">AL52</f>
        <v>0</v>
      </c>
      <c r="R46" s="621"/>
      <c r="S46" s="529">
        <f t="shared" ref="S46:S49" si="12">AH60</f>
        <v>0</v>
      </c>
      <c r="T46" s="530"/>
      <c r="U46" s="529">
        <f>AV60</f>
        <v>0</v>
      </c>
      <c r="V46" s="530"/>
      <c r="W46" s="529">
        <f>AX60</f>
        <v>0</v>
      </c>
      <c r="X46" s="621"/>
      <c r="Y46" s="529">
        <f t="shared" ref="Y46:Y49" si="13">AW52</f>
        <v>0</v>
      </c>
      <c r="Z46" s="530"/>
      <c r="AA46" s="564"/>
      <c r="AB46" s="565"/>
      <c r="AC46" s="613"/>
      <c r="AD46" s="614"/>
      <c r="AF46" s="89"/>
      <c r="AG46" s="180" t="s">
        <v>292</v>
      </c>
      <c r="AH46" s="325">
        <f>SUM(AH41:AH45)</f>
        <v>0</v>
      </c>
      <c r="AI46" s="89"/>
      <c r="AJ46" s="89"/>
      <c r="AK46" s="89"/>
      <c r="AL46" s="180" t="s">
        <v>292</v>
      </c>
      <c r="AM46" s="325">
        <f>SUM(AM41:AM45)</f>
        <v>0</v>
      </c>
      <c r="AN46" s="89"/>
      <c r="AO46" s="185"/>
      <c r="AP46" s="184"/>
      <c r="AQ46" s="184"/>
      <c r="AR46" s="184"/>
      <c r="AS46" s="184"/>
      <c r="AT46" s="184"/>
      <c r="AU46" s="184"/>
    </row>
    <row r="47" spans="1:98" s="76" customFormat="1" ht="17.7" customHeight="1">
      <c r="A47" s="91"/>
      <c r="B47" s="92"/>
      <c r="C47" s="93"/>
      <c r="D47" s="155"/>
      <c r="E47" s="242"/>
      <c r="F47" s="242"/>
      <c r="G47" s="624" t="str">
        <f>IF('①収支予算書(様式)'!AF53="","",'①収支予算書(様式)'!AF53)</f>
        <v/>
      </c>
      <c r="H47" s="625"/>
      <c r="I47" s="625"/>
      <c r="J47" s="626"/>
      <c r="K47" s="538">
        <f t="shared" si="9"/>
        <v>0</v>
      </c>
      <c r="L47" s="554"/>
      <c r="M47" s="529">
        <f>AI53*AJ53</f>
        <v>0</v>
      </c>
      <c r="N47" s="530"/>
      <c r="O47" s="529">
        <f t="shared" si="10"/>
        <v>0</v>
      </c>
      <c r="P47" s="530"/>
      <c r="Q47" s="529">
        <f t="shared" si="11"/>
        <v>0</v>
      </c>
      <c r="R47" s="621"/>
      <c r="S47" s="529">
        <f t="shared" si="12"/>
        <v>0</v>
      </c>
      <c r="T47" s="530"/>
      <c r="U47" s="529">
        <f>AV61</f>
        <v>0</v>
      </c>
      <c r="V47" s="530"/>
      <c r="W47" s="529">
        <f>AX61</f>
        <v>0</v>
      </c>
      <c r="X47" s="621"/>
      <c r="Y47" s="529">
        <f t="shared" si="13"/>
        <v>0</v>
      </c>
      <c r="Z47" s="530"/>
      <c r="AA47" s="564"/>
      <c r="AB47" s="565"/>
      <c r="AC47" s="613"/>
      <c r="AD47" s="614"/>
      <c r="AF47" s="732" t="s">
        <v>338</v>
      </c>
      <c r="AG47" s="732"/>
      <c r="AH47" s="326">
        <f>AH46+AM46</f>
        <v>0</v>
      </c>
      <c r="AI47" s="184"/>
      <c r="AJ47" s="184"/>
      <c r="AK47" s="184"/>
      <c r="AL47" s="184"/>
      <c r="AM47" s="184"/>
      <c r="AN47" s="184"/>
      <c r="AO47" s="184"/>
      <c r="AP47" s="184"/>
      <c r="AQ47" s="184"/>
      <c r="AR47" s="184"/>
      <c r="AS47" s="184"/>
      <c r="AT47" s="184"/>
      <c r="AU47" s="184"/>
    </row>
    <row r="48" spans="1:98" s="76" customFormat="1" ht="17.7" customHeight="1" thickBot="1">
      <c r="A48" s="91"/>
      <c r="B48" s="92"/>
      <c r="C48" s="93"/>
      <c r="D48" s="155"/>
      <c r="E48" s="242"/>
      <c r="F48" s="242"/>
      <c r="G48" s="624" t="str">
        <f>IF('①収支予算書(様式)'!AF54="","",'①収支予算書(様式)'!AF54)</f>
        <v/>
      </c>
      <c r="H48" s="625"/>
      <c r="I48" s="625"/>
      <c r="J48" s="626"/>
      <c r="K48" s="538">
        <f t="shared" si="9"/>
        <v>0</v>
      </c>
      <c r="L48" s="554"/>
      <c r="M48" s="529">
        <f>AI54*AJ54</f>
        <v>0</v>
      </c>
      <c r="N48" s="530"/>
      <c r="O48" s="529">
        <f t="shared" si="10"/>
        <v>0</v>
      </c>
      <c r="P48" s="530"/>
      <c r="Q48" s="529">
        <f t="shared" si="11"/>
        <v>0</v>
      </c>
      <c r="R48" s="621"/>
      <c r="S48" s="529">
        <f t="shared" si="12"/>
        <v>0</v>
      </c>
      <c r="T48" s="530"/>
      <c r="U48" s="529">
        <f>AV62</f>
        <v>0</v>
      </c>
      <c r="V48" s="530"/>
      <c r="W48" s="529">
        <f>AX62</f>
        <v>0</v>
      </c>
      <c r="X48" s="621"/>
      <c r="Y48" s="529">
        <f t="shared" si="13"/>
        <v>0</v>
      </c>
      <c r="Z48" s="530"/>
      <c r="AA48" s="564"/>
      <c r="AB48" s="565"/>
      <c r="AC48" s="613"/>
      <c r="AD48" s="614"/>
      <c r="AF48" s="178"/>
      <c r="AG48" s="178"/>
      <c r="AH48" s="177"/>
    </row>
    <row r="49" spans="1:70" s="76" customFormat="1" ht="17.7" customHeight="1" thickBot="1">
      <c r="A49" s="95"/>
      <c r="B49" s="97"/>
      <c r="C49" s="96"/>
      <c r="D49" s="156"/>
      <c r="E49" s="243"/>
      <c r="F49" s="243"/>
      <c r="G49" s="624" t="str">
        <f>IF('①収支予算書(様式)'!AF55="","",'①収支予算書(様式)'!AF55)</f>
        <v/>
      </c>
      <c r="H49" s="625"/>
      <c r="I49" s="625"/>
      <c r="J49" s="626"/>
      <c r="K49" s="540">
        <f t="shared" si="9"/>
        <v>0</v>
      </c>
      <c r="L49" s="555"/>
      <c r="M49" s="568">
        <f>AI55*AJ55</f>
        <v>0</v>
      </c>
      <c r="N49" s="619"/>
      <c r="O49" s="568">
        <f t="shared" si="10"/>
        <v>0</v>
      </c>
      <c r="P49" s="619"/>
      <c r="Q49" s="568">
        <f t="shared" si="11"/>
        <v>0</v>
      </c>
      <c r="R49" s="569"/>
      <c r="S49" s="568">
        <f t="shared" si="12"/>
        <v>0</v>
      </c>
      <c r="T49" s="619"/>
      <c r="U49" s="568">
        <f>AV63</f>
        <v>0</v>
      </c>
      <c r="V49" s="619"/>
      <c r="W49" s="568">
        <f>AX63</f>
        <v>0</v>
      </c>
      <c r="X49" s="569"/>
      <c r="Y49" s="529">
        <f t="shared" si="13"/>
        <v>0</v>
      </c>
      <c r="Z49" s="530"/>
      <c r="AA49" s="566"/>
      <c r="AB49" s="567"/>
      <c r="AC49" s="615"/>
      <c r="AD49" s="616"/>
      <c r="AF49" s="525" t="s">
        <v>296</v>
      </c>
      <c r="AG49" s="526"/>
      <c r="AH49" s="697" t="s">
        <v>314</v>
      </c>
      <c r="AI49" s="698"/>
      <c r="AJ49" s="698"/>
      <c r="AK49" s="699"/>
      <c r="AL49" s="499" t="s">
        <v>299</v>
      </c>
      <c r="AM49" s="500"/>
      <c r="AN49" s="500"/>
      <c r="AO49" s="500"/>
      <c r="AP49" s="500"/>
      <c r="AQ49" s="500"/>
      <c r="AR49" s="500"/>
      <c r="AS49" s="500"/>
      <c r="AT49" s="500"/>
      <c r="AU49" s="500"/>
      <c r="AV49" s="501"/>
      <c r="AW49" s="502" t="s">
        <v>303</v>
      </c>
      <c r="AX49" s="503"/>
      <c r="AY49" s="503"/>
      <c r="AZ49" s="503"/>
      <c r="BA49" s="503"/>
      <c r="BB49" s="504"/>
      <c r="BL49" s="114"/>
      <c r="BM49" s="114"/>
      <c r="BN49" s="114"/>
      <c r="BO49" s="77"/>
      <c r="BP49" s="77"/>
      <c r="BQ49" s="77"/>
      <c r="BR49" s="77"/>
    </row>
    <row r="50" spans="1:70" s="76" customFormat="1" ht="17.7" customHeight="1" thickBot="1">
      <c r="A50" s="718" t="s">
        <v>1</v>
      </c>
      <c r="B50" s="719"/>
      <c r="C50" s="720"/>
      <c r="D50" s="667">
        <f>K50+Q50+W50+AC50</f>
        <v>0</v>
      </c>
      <c r="E50" s="668"/>
      <c r="F50" s="669"/>
      <c r="G50" s="623"/>
      <c r="H50" s="544"/>
      <c r="I50" s="544"/>
      <c r="J50" s="545"/>
      <c r="K50" s="522"/>
      <c r="L50" s="542"/>
      <c r="M50" s="532"/>
      <c r="N50" s="532"/>
      <c r="O50" s="532"/>
      <c r="P50" s="532"/>
      <c r="Q50" s="513"/>
      <c r="R50" s="513"/>
      <c r="S50" s="532"/>
      <c r="T50" s="532"/>
      <c r="U50" s="532"/>
      <c r="V50" s="532"/>
      <c r="W50" s="513"/>
      <c r="X50" s="513"/>
      <c r="Y50" s="516"/>
      <c r="Z50" s="516"/>
      <c r="AA50" s="516"/>
      <c r="AB50" s="516"/>
      <c r="AC50" s="522"/>
      <c r="AD50" s="523"/>
      <c r="AF50" s="726" t="s">
        <v>316</v>
      </c>
      <c r="AG50" s="727"/>
      <c r="AH50" s="296" t="s">
        <v>292</v>
      </c>
      <c r="AI50" s="300" t="s">
        <v>390</v>
      </c>
      <c r="AJ50" s="301" t="s">
        <v>293</v>
      </c>
      <c r="AK50" s="302" t="s">
        <v>300</v>
      </c>
      <c r="AL50" s="296" t="s">
        <v>292</v>
      </c>
      <c r="AM50" s="219"/>
      <c r="AN50" s="213"/>
      <c r="AO50" s="213"/>
      <c r="AP50" s="213"/>
      <c r="AQ50" s="213"/>
      <c r="AR50" s="213"/>
      <c r="AS50" s="213"/>
      <c r="AT50" s="363"/>
      <c r="AU50" s="395"/>
      <c r="AV50" s="400"/>
      <c r="AW50" s="296" t="s">
        <v>292</v>
      </c>
      <c r="AX50" s="396"/>
      <c r="AY50" s="213"/>
      <c r="AZ50" s="213"/>
      <c r="BA50" s="213"/>
      <c r="BB50" s="231"/>
      <c r="BC50" s="313" t="s">
        <v>375</v>
      </c>
      <c r="BK50" s="114"/>
    </row>
    <row r="51" spans="1:70" s="76" customFormat="1" ht="17.7" customHeight="1" thickTop="1">
      <c r="A51" s="721" t="s">
        <v>61</v>
      </c>
      <c r="B51" s="722"/>
      <c r="C51" s="723"/>
      <c r="D51" s="670">
        <f>K51+Q51+W51+AC51+K52+Q52+W52+AC52</f>
        <v>0</v>
      </c>
      <c r="E51" s="671"/>
      <c r="F51" s="672"/>
      <c r="G51" s="630"/>
      <c r="H51" s="631"/>
      <c r="I51" s="631"/>
      <c r="J51" s="632"/>
      <c r="K51" s="514"/>
      <c r="L51" s="515"/>
      <c r="M51" s="517"/>
      <c r="N51" s="518"/>
      <c r="O51" s="518"/>
      <c r="P51" s="518"/>
      <c r="Q51" s="514"/>
      <c r="R51" s="515"/>
      <c r="S51" s="517"/>
      <c r="T51" s="518"/>
      <c r="U51" s="518"/>
      <c r="V51" s="518"/>
      <c r="W51" s="514"/>
      <c r="X51" s="515"/>
      <c r="Y51" s="517"/>
      <c r="Z51" s="518"/>
      <c r="AA51" s="518"/>
      <c r="AB51" s="518"/>
      <c r="AC51" s="514"/>
      <c r="AD51" s="524"/>
      <c r="AF51" s="728" t="s">
        <v>441</v>
      </c>
      <c r="AG51" s="729"/>
      <c r="AH51" s="221">
        <f>(AI51*AJ51)+(AK51*10000)</f>
        <v>0</v>
      </c>
      <c r="AI51" s="112"/>
      <c r="AJ51" s="193"/>
      <c r="AK51" s="197"/>
      <c r="AL51" s="221">
        <f>AM50*AM51+AN50*AN51+AO50*AO51+AP50*AP51+AQ50*AQ51+AR50*AR51+AS50*AS51+AT50*AT51+AU50*AU51+AV50*AV51</f>
        <v>0</v>
      </c>
      <c r="AM51" s="371"/>
      <c r="AN51" s="372"/>
      <c r="AO51" s="371"/>
      <c r="AP51" s="371"/>
      <c r="AQ51" s="371"/>
      <c r="AR51" s="371"/>
      <c r="AS51" s="373"/>
      <c r="AT51" s="374"/>
      <c r="AU51" s="401"/>
      <c r="AV51" s="402"/>
      <c r="AW51" s="225">
        <f>AX50*AX51+AY50*AY51+AZ50*AZ51+BA50*BA51+BB50*BB51</f>
        <v>0</v>
      </c>
      <c r="AX51" s="397"/>
      <c r="AY51" s="365"/>
      <c r="AZ51" s="365"/>
      <c r="BA51" s="365"/>
      <c r="BB51" s="366"/>
      <c r="BI51" s="114"/>
      <c r="BJ51" s="114"/>
    </row>
    <row r="52" spans="1:70" s="76" customFormat="1" ht="17.7" customHeight="1" thickBot="1">
      <c r="A52" s="95"/>
      <c r="B52" s="97"/>
      <c r="C52" s="96"/>
      <c r="D52" s="156"/>
      <c r="E52" s="243"/>
      <c r="F52" s="243"/>
      <c r="G52" s="633"/>
      <c r="H52" s="634"/>
      <c r="I52" s="634"/>
      <c r="J52" s="635"/>
      <c r="K52" s="527"/>
      <c r="L52" s="607"/>
      <c r="M52" s="519"/>
      <c r="N52" s="520"/>
      <c r="O52" s="520"/>
      <c r="P52" s="520"/>
      <c r="Q52" s="527"/>
      <c r="R52" s="607"/>
      <c r="S52" s="519"/>
      <c r="T52" s="520"/>
      <c r="U52" s="520"/>
      <c r="V52" s="520"/>
      <c r="W52" s="527"/>
      <c r="X52" s="607"/>
      <c r="Y52" s="519"/>
      <c r="Z52" s="520"/>
      <c r="AA52" s="520"/>
      <c r="AB52" s="520"/>
      <c r="AC52" s="527"/>
      <c r="AD52" s="528"/>
      <c r="AF52" s="685"/>
      <c r="AG52" s="686"/>
      <c r="AH52" s="223">
        <f>(AI52*AJ52)+(AK52*10000)</f>
        <v>0</v>
      </c>
      <c r="AI52" s="113"/>
      <c r="AJ52" s="198"/>
      <c r="AK52" s="200"/>
      <c r="AL52" s="221">
        <f>AM50*AM52+AN50*AN52+AO50*AO52+AP50*AP52+AQ50*AQ52+AR50*AR52+AS50*AS52+AT50*AT52+AU50*AU52+AV50*AV52</f>
        <v>0</v>
      </c>
      <c r="AM52" s="367"/>
      <c r="AN52" s="367"/>
      <c r="AO52" s="367"/>
      <c r="AP52" s="367"/>
      <c r="AQ52" s="367"/>
      <c r="AR52" s="367"/>
      <c r="AS52" s="367"/>
      <c r="AT52" s="375"/>
      <c r="AU52" s="403"/>
      <c r="AV52" s="404"/>
      <c r="AW52" s="227">
        <f>AX50*AX52+AY50*AY52+AZ50*AZ52+BA50*BA52+BB50*BB52</f>
        <v>0</v>
      </c>
      <c r="AX52" s="398"/>
      <c r="AY52" s="367"/>
      <c r="AZ52" s="367"/>
      <c r="BA52" s="367"/>
      <c r="BB52" s="368"/>
    </row>
    <row r="53" spans="1:70" s="76" customFormat="1" ht="17.7" customHeight="1" thickBot="1">
      <c r="A53" s="718" t="s">
        <v>62</v>
      </c>
      <c r="B53" s="719"/>
      <c r="C53" s="720"/>
      <c r="D53" s="667">
        <f>K53+Q53+W53+AC53</f>
        <v>0</v>
      </c>
      <c r="E53" s="668"/>
      <c r="F53" s="669"/>
      <c r="G53" s="623"/>
      <c r="H53" s="544"/>
      <c r="I53" s="544"/>
      <c r="J53" s="545"/>
      <c r="K53" s="522"/>
      <c r="L53" s="531"/>
      <c r="M53" s="521"/>
      <c r="N53" s="516"/>
      <c r="O53" s="516"/>
      <c r="P53" s="516"/>
      <c r="Q53" s="522"/>
      <c r="R53" s="531"/>
      <c r="S53" s="521"/>
      <c r="T53" s="516"/>
      <c r="U53" s="516"/>
      <c r="V53" s="516"/>
      <c r="W53" s="522"/>
      <c r="X53" s="531"/>
      <c r="Y53" s="521"/>
      <c r="Z53" s="516"/>
      <c r="AA53" s="516"/>
      <c r="AB53" s="516"/>
      <c r="AC53" s="522"/>
      <c r="AD53" s="523"/>
      <c r="AF53" s="685"/>
      <c r="AG53" s="686"/>
      <c r="AH53" s="223">
        <f>(AI53*AJ53)+(AK53*10000)</f>
        <v>0</v>
      </c>
      <c r="AI53" s="113"/>
      <c r="AJ53" s="198"/>
      <c r="AK53" s="200"/>
      <c r="AL53" s="221">
        <f>AM50*AM53+AN50*AN53+AO50*AO53+AP50*AP53+AQ50*AQ53+AR50*AR53+AS50*AS53+AT50*AT53+AU50*AU53+AV50*AV53</f>
        <v>0</v>
      </c>
      <c r="AM53" s="367"/>
      <c r="AN53" s="367"/>
      <c r="AO53" s="367"/>
      <c r="AP53" s="367"/>
      <c r="AQ53" s="367"/>
      <c r="AR53" s="367"/>
      <c r="AS53" s="367"/>
      <c r="AT53" s="375"/>
      <c r="AU53" s="403"/>
      <c r="AV53" s="404"/>
      <c r="AW53" s="227">
        <f>AX50*AX53+AY50*AY53+AZ50*AZ53+BA50*BA53+BB50*BB53</f>
        <v>0</v>
      </c>
      <c r="AX53" s="398"/>
      <c r="AY53" s="367"/>
      <c r="AZ53" s="367"/>
      <c r="BA53" s="367"/>
      <c r="BB53" s="368"/>
      <c r="BC53" s="313" t="s">
        <v>439</v>
      </c>
    </row>
    <row r="54" spans="1:70" s="76" customFormat="1" ht="17.7" customHeight="1" thickBot="1">
      <c r="A54" s="718" t="s">
        <v>63</v>
      </c>
      <c r="B54" s="719"/>
      <c r="C54" s="720"/>
      <c r="D54" s="667">
        <f>K54+Q54+W54+AC54</f>
        <v>0</v>
      </c>
      <c r="E54" s="668"/>
      <c r="F54" s="669"/>
      <c r="G54" s="623"/>
      <c r="H54" s="544"/>
      <c r="I54" s="544"/>
      <c r="J54" s="545"/>
      <c r="K54" s="522"/>
      <c r="L54" s="531"/>
      <c r="M54" s="521"/>
      <c r="N54" s="516"/>
      <c r="O54" s="516"/>
      <c r="P54" s="516"/>
      <c r="Q54" s="522"/>
      <c r="R54" s="531"/>
      <c r="S54" s="521"/>
      <c r="T54" s="516"/>
      <c r="U54" s="516"/>
      <c r="V54" s="516"/>
      <c r="W54" s="522"/>
      <c r="X54" s="531"/>
      <c r="Y54" s="521"/>
      <c r="Z54" s="516"/>
      <c r="AA54" s="516"/>
      <c r="AB54" s="516"/>
      <c r="AC54" s="522"/>
      <c r="AD54" s="523"/>
      <c r="AF54" s="685"/>
      <c r="AG54" s="686"/>
      <c r="AH54" s="223">
        <f t="shared" ref="AH54:AH55" si="14">(AI54*AJ54)+(AK54*10000)</f>
        <v>0</v>
      </c>
      <c r="AI54" s="113"/>
      <c r="AJ54" s="198"/>
      <c r="AK54" s="200"/>
      <c r="AL54" s="223">
        <f>AM50*AM54+AN50*AN54+AO50*AO54+AP50*AP54+AQ50*AQ54+AR50*AR54+AS50*AS54+AT50*AT54+AU50*AU54+AV50*AV54</f>
        <v>0</v>
      </c>
      <c r="AM54" s="367"/>
      <c r="AN54" s="367"/>
      <c r="AO54" s="367"/>
      <c r="AP54" s="367"/>
      <c r="AQ54" s="367"/>
      <c r="AR54" s="367"/>
      <c r="AS54" s="367"/>
      <c r="AT54" s="375"/>
      <c r="AU54" s="403"/>
      <c r="AV54" s="404"/>
      <c r="AW54" s="227">
        <f>AX50*AX54+AY50*AY54+AZ50*AZ54+BA50*BA54+BB50*BB54</f>
        <v>0</v>
      </c>
      <c r="AX54" s="398"/>
      <c r="AY54" s="367"/>
      <c r="AZ54" s="367"/>
      <c r="BA54" s="367"/>
      <c r="BB54" s="368"/>
      <c r="BF54" s="114"/>
      <c r="BG54" s="114"/>
      <c r="BH54" s="114"/>
    </row>
    <row r="55" spans="1:70" s="76" customFormat="1" ht="17.7" customHeight="1" thickBot="1">
      <c r="A55" s="718" t="s">
        <v>64</v>
      </c>
      <c r="B55" s="719"/>
      <c r="C55" s="720"/>
      <c r="D55" s="667">
        <f>K55+Q55+W55+AC55</f>
        <v>0</v>
      </c>
      <c r="E55" s="668"/>
      <c r="F55" s="669"/>
      <c r="G55" s="623"/>
      <c r="H55" s="544"/>
      <c r="I55" s="544"/>
      <c r="J55" s="545"/>
      <c r="K55" s="522"/>
      <c r="L55" s="531"/>
      <c r="M55" s="521"/>
      <c r="N55" s="516"/>
      <c r="O55" s="516"/>
      <c r="P55" s="516"/>
      <c r="Q55" s="522"/>
      <c r="R55" s="531"/>
      <c r="S55" s="521"/>
      <c r="T55" s="516"/>
      <c r="U55" s="516"/>
      <c r="V55" s="516"/>
      <c r="W55" s="522"/>
      <c r="X55" s="531"/>
      <c r="Y55" s="521"/>
      <c r="Z55" s="516"/>
      <c r="AA55" s="516"/>
      <c r="AB55" s="516"/>
      <c r="AC55" s="522"/>
      <c r="AD55" s="523"/>
      <c r="AF55" s="724"/>
      <c r="AG55" s="725"/>
      <c r="AH55" s="224">
        <f t="shared" si="14"/>
        <v>0</v>
      </c>
      <c r="AI55" s="98"/>
      <c r="AJ55" s="201"/>
      <c r="AK55" s="202"/>
      <c r="AL55" s="224">
        <f>AM50*AM55+AN50*AN55+AO50*AO55+AP50*AP55+AQ50*AQ55+AR50*AR55+AS50*AS55+AT50*AT55+AU50*AU55+AV50*AV55</f>
        <v>0</v>
      </c>
      <c r="AM55" s="369"/>
      <c r="AN55" s="369"/>
      <c r="AO55" s="369"/>
      <c r="AP55" s="369"/>
      <c r="AQ55" s="369"/>
      <c r="AR55" s="369"/>
      <c r="AS55" s="369"/>
      <c r="AT55" s="376"/>
      <c r="AU55" s="405"/>
      <c r="AV55" s="406"/>
      <c r="AW55" s="229">
        <f>AX50*AX55+AY50*AY55+AZ50*AZ55+BA50*BA55+BB50*BB55</f>
        <v>0</v>
      </c>
      <c r="AX55" s="399"/>
      <c r="AY55" s="369"/>
      <c r="AZ55" s="369"/>
      <c r="BA55" s="369"/>
      <c r="BB55" s="370"/>
    </row>
    <row r="56" spans="1:70" s="76" customFormat="1" ht="16.95" customHeight="1" thickBot="1">
      <c r="A56" s="718" t="s">
        <v>65</v>
      </c>
      <c r="B56" s="719"/>
      <c r="C56" s="720"/>
      <c r="D56" s="667">
        <f>K56+Q56+W56+AC56</f>
        <v>0</v>
      </c>
      <c r="E56" s="668"/>
      <c r="F56" s="669"/>
      <c r="G56" s="623"/>
      <c r="H56" s="544"/>
      <c r="I56" s="544"/>
      <c r="J56" s="545"/>
      <c r="K56" s="522"/>
      <c r="L56" s="531"/>
      <c r="M56" s="521"/>
      <c r="N56" s="516"/>
      <c r="O56" s="516"/>
      <c r="P56" s="516"/>
      <c r="Q56" s="522"/>
      <c r="R56" s="531"/>
      <c r="S56" s="521"/>
      <c r="T56" s="516"/>
      <c r="U56" s="516"/>
      <c r="V56" s="516"/>
      <c r="W56" s="522"/>
      <c r="X56" s="531"/>
      <c r="Y56" s="521"/>
      <c r="Z56" s="516"/>
      <c r="AA56" s="516"/>
      <c r="AB56" s="516"/>
      <c r="AC56" s="522"/>
      <c r="AD56" s="523"/>
      <c r="AF56" s="94"/>
      <c r="AG56" s="180" t="s">
        <v>335</v>
      </c>
      <c r="AH56" s="217">
        <f>SUM(AH51:AH55)</f>
        <v>0</v>
      </c>
      <c r="AI56" s="114"/>
      <c r="AJ56" s="114"/>
      <c r="AK56" s="180" t="s">
        <v>292</v>
      </c>
      <c r="AL56" s="217">
        <f>SUM(AL51:AL55)</f>
        <v>0</v>
      </c>
      <c r="AM56" s="114"/>
      <c r="AN56" s="185"/>
      <c r="AO56" s="114"/>
      <c r="AP56" s="114"/>
      <c r="AQ56" s="114"/>
      <c r="AR56" s="114"/>
      <c r="AS56" s="114"/>
      <c r="AT56" s="114"/>
      <c r="AU56" s="114"/>
      <c r="AV56" s="180" t="s">
        <v>292</v>
      </c>
      <c r="AW56" s="218">
        <f>SUM(AW51:AW55)</f>
        <v>0</v>
      </c>
      <c r="AX56" s="114"/>
      <c r="AY56" s="114"/>
      <c r="AZ56" s="114"/>
      <c r="BA56" s="114"/>
      <c r="BB56" s="114"/>
      <c r="BC56" s="114"/>
      <c r="BD56" s="114"/>
    </row>
    <row r="57" spans="1:70" s="76" customFormat="1" ht="17.7" customHeight="1" thickBot="1">
      <c r="A57" s="721" t="s">
        <v>66</v>
      </c>
      <c r="B57" s="722"/>
      <c r="C57" s="723"/>
      <c r="D57" s="670">
        <f>K57+Q57+W57+AC57+K58+Q58+W58+AC58+K59+Q59+W59+AC59</f>
        <v>0</v>
      </c>
      <c r="E57" s="671"/>
      <c r="F57" s="672"/>
      <c r="G57" s="630"/>
      <c r="H57" s="631"/>
      <c r="I57" s="631"/>
      <c r="J57" s="632"/>
      <c r="K57" s="514"/>
      <c r="L57" s="515"/>
      <c r="M57" s="517"/>
      <c r="N57" s="518"/>
      <c r="O57" s="518"/>
      <c r="P57" s="518"/>
      <c r="Q57" s="514"/>
      <c r="R57" s="515"/>
      <c r="S57" s="517"/>
      <c r="T57" s="518"/>
      <c r="U57" s="518"/>
      <c r="V57" s="518"/>
      <c r="W57" s="514"/>
      <c r="X57" s="515"/>
      <c r="Y57" s="517"/>
      <c r="Z57" s="518"/>
      <c r="AA57" s="518"/>
      <c r="AB57" s="518"/>
      <c r="AC57" s="514"/>
      <c r="AD57" s="524"/>
      <c r="AF57" s="525" t="s">
        <v>296</v>
      </c>
      <c r="AG57" s="526"/>
      <c r="AH57" s="505" t="s">
        <v>459</v>
      </c>
      <c r="AI57" s="506"/>
      <c r="AJ57" s="506"/>
      <c r="AK57" s="506"/>
      <c r="AL57" s="506"/>
      <c r="AM57" s="506"/>
      <c r="AN57" s="506"/>
      <c r="AO57" s="506"/>
      <c r="AP57" s="506"/>
      <c r="AQ57" s="506"/>
      <c r="AR57" s="506"/>
      <c r="AS57" s="506"/>
      <c r="AT57" s="506"/>
      <c r="AU57" s="507"/>
      <c r="AV57" s="508" t="s">
        <v>334</v>
      </c>
      <c r="AW57" s="509"/>
      <c r="AX57" s="510" t="s">
        <v>301</v>
      </c>
      <c r="AY57" s="511"/>
      <c r="AZ57" s="511"/>
      <c r="BA57" s="511"/>
      <c r="BB57" s="512"/>
      <c r="BD57" s="77"/>
      <c r="BE57" s="114"/>
      <c r="BI57" s="77"/>
    </row>
    <row r="58" spans="1:70" s="76" customFormat="1" ht="17.7" customHeight="1" thickBot="1">
      <c r="A58" s="91"/>
      <c r="B58" s="92"/>
      <c r="C58" s="93"/>
      <c r="D58" s="155"/>
      <c r="E58" s="242"/>
      <c r="F58" s="242"/>
      <c r="G58" s="639"/>
      <c r="H58" s="640"/>
      <c r="I58" s="640"/>
      <c r="J58" s="641"/>
      <c r="K58" s="605"/>
      <c r="L58" s="608"/>
      <c r="M58" s="533"/>
      <c r="N58" s="534"/>
      <c r="O58" s="534"/>
      <c r="P58" s="534"/>
      <c r="Q58" s="605"/>
      <c r="R58" s="608"/>
      <c r="S58" s="533"/>
      <c r="T58" s="534"/>
      <c r="U58" s="534"/>
      <c r="V58" s="534"/>
      <c r="W58" s="605"/>
      <c r="X58" s="608"/>
      <c r="Y58" s="533"/>
      <c r="Z58" s="534"/>
      <c r="AA58" s="534"/>
      <c r="AB58" s="534"/>
      <c r="AC58" s="605"/>
      <c r="AD58" s="606"/>
      <c r="AF58" s="695" t="s">
        <v>316</v>
      </c>
      <c r="AG58" s="696"/>
      <c r="AH58" s="296" t="s">
        <v>292</v>
      </c>
      <c r="AI58" s="219"/>
      <c r="AJ58" s="213"/>
      <c r="AK58" s="213"/>
      <c r="AL58" s="213"/>
      <c r="AM58" s="213"/>
      <c r="AN58" s="213"/>
      <c r="AO58" s="213"/>
      <c r="AP58" s="363"/>
      <c r="AQ58" s="213"/>
      <c r="AR58" s="213"/>
      <c r="AS58" s="213"/>
      <c r="AT58" s="213"/>
      <c r="AU58" s="220"/>
      <c r="AV58" s="296" t="s">
        <v>292</v>
      </c>
      <c r="AW58" s="303" t="s">
        <v>440</v>
      </c>
      <c r="AX58" s="296" t="s">
        <v>292</v>
      </c>
      <c r="AY58" s="213"/>
      <c r="AZ58" s="213"/>
      <c r="BA58" s="213"/>
      <c r="BB58" s="220"/>
      <c r="BC58" s="313" t="s">
        <v>375</v>
      </c>
      <c r="BD58" s="364"/>
    </row>
    <row r="59" spans="1:70" s="76" customFormat="1" ht="17.7" customHeight="1" thickTop="1" thickBot="1">
      <c r="A59" s="95"/>
      <c r="B59" s="97"/>
      <c r="C59" s="96"/>
      <c r="D59" s="156"/>
      <c r="E59" s="243"/>
      <c r="F59" s="243"/>
      <c r="G59" s="633"/>
      <c r="H59" s="634"/>
      <c r="I59" s="634"/>
      <c r="J59" s="635"/>
      <c r="K59" s="527"/>
      <c r="L59" s="607"/>
      <c r="M59" s="519"/>
      <c r="N59" s="520"/>
      <c r="O59" s="520"/>
      <c r="P59" s="520"/>
      <c r="Q59" s="527"/>
      <c r="R59" s="607"/>
      <c r="S59" s="519"/>
      <c r="T59" s="520"/>
      <c r="U59" s="520"/>
      <c r="V59" s="520"/>
      <c r="W59" s="527"/>
      <c r="X59" s="607"/>
      <c r="Y59" s="519"/>
      <c r="Z59" s="520"/>
      <c r="AA59" s="520"/>
      <c r="AB59" s="520"/>
      <c r="AC59" s="527"/>
      <c r="AD59" s="528"/>
      <c r="AF59" s="741" t="str">
        <f>IF('①収支予算書(様式)'!AF51="","",'①収支予算書(様式)'!AF51)</f>
        <v>前日入り(ｺｰﾄCHK)</v>
      </c>
      <c r="AG59" s="742"/>
      <c r="AH59" s="221">
        <f>AI58*AI59+AJ58*AJ59+AK58*AK59+AL58*AL59+AM58*AM59+AN58*AN59+AO58*AO59+AP58*AP59+AQ58*AQ59+AR58*AR59+AS58*AS59+AT58*AT59+AU58*AU59</f>
        <v>0</v>
      </c>
      <c r="AI59" s="373"/>
      <c r="AJ59" s="365"/>
      <c r="AK59" s="365"/>
      <c r="AL59" s="365"/>
      <c r="AM59" s="365"/>
      <c r="AN59" s="365"/>
      <c r="AO59" s="365"/>
      <c r="AP59" s="374"/>
      <c r="AQ59" s="365"/>
      <c r="AR59" s="365"/>
      <c r="AS59" s="365"/>
      <c r="AT59" s="365"/>
      <c r="AU59" s="377"/>
      <c r="AV59" s="221">
        <f>AW59*10000</f>
        <v>0</v>
      </c>
      <c r="AW59" s="377"/>
      <c r="AX59" s="221">
        <f>AY58*AY59+AZ58*AZ59+BA58*BA59+BB58*BB59</f>
        <v>0</v>
      </c>
      <c r="AY59" s="365"/>
      <c r="AZ59" s="365"/>
      <c r="BA59" s="365"/>
      <c r="BB59" s="377"/>
      <c r="BD59" s="364"/>
    </row>
    <row r="60" spans="1:70" s="76" customFormat="1" ht="17.7" customHeight="1" thickBot="1">
      <c r="A60" s="718" t="s">
        <v>231</v>
      </c>
      <c r="B60" s="719"/>
      <c r="C60" s="720"/>
      <c r="D60" s="667">
        <f>K60+Q60+W60+AC60</f>
        <v>0</v>
      </c>
      <c r="E60" s="668"/>
      <c r="F60" s="669"/>
      <c r="G60" s="623"/>
      <c r="H60" s="544"/>
      <c r="I60" s="544"/>
      <c r="J60" s="545"/>
      <c r="K60" s="609"/>
      <c r="L60" s="610"/>
      <c r="M60" s="521"/>
      <c r="N60" s="516"/>
      <c r="O60" s="516"/>
      <c r="P60" s="516"/>
      <c r="Q60" s="609"/>
      <c r="R60" s="610"/>
      <c r="S60" s="521"/>
      <c r="T60" s="516"/>
      <c r="U60" s="516"/>
      <c r="V60" s="516"/>
      <c r="W60" s="609"/>
      <c r="X60" s="610"/>
      <c r="Y60" s="521"/>
      <c r="Z60" s="516"/>
      <c r="AA60" s="516"/>
      <c r="AB60" s="516"/>
      <c r="AC60" s="609"/>
      <c r="AD60" s="746"/>
      <c r="AF60" s="741" t="str">
        <f>IF('①収支予算書(様式)'!AF52="","",'①収支予算書(様式)'!AF52)</f>
        <v/>
      </c>
      <c r="AG60" s="742"/>
      <c r="AH60" s="223">
        <f>AI58*AI60+AJ58*AJ60+AK58*AK60+AL58*AL60+AM58*AM60+AN58*AN60+AO58*AO60+AP58*AP60+AQ58*AQ60+AR58*AR60+AS58*AS60+AT58*AT60+AU58*AU60</f>
        <v>0</v>
      </c>
      <c r="AI60" s="380"/>
      <c r="AJ60" s="367"/>
      <c r="AK60" s="367"/>
      <c r="AL60" s="367"/>
      <c r="AM60" s="367"/>
      <c r="AN60" s="367"/>
      <c r="AO60" s="367"/>
      <c r="AP60" s="375"/>
      <c r="AQ60" s="367"/>
      <c r="AR60" s="367"/>
      <c r="AS60" s="367"/>
      <c r="AT60" s="367"/>
      <c r="AU60" s="378"/>
      <c r="AV60" s="221">
        <f t="shared" ref="AV60:AV63" si="15">AW60*10000</f>
        <v>0</v>
      </c>
      <c r="AW60" s="378"/>
      <c r="AX60" s="223">
        <f>AY58*AY60+AZ58*AZ60+BA58*BA60+BB58*BB60</f>
        <v>0</v>
      </c>
      <c r="AY60" s="367"/>
      <c r="AZ60" s="367"/>
      <c r="BA60" s="367"/>
      <c r="BB60" s="378"/>
      <c r="BD60" s="364"/>
      <c r="BF60" s="77"/>
      <c r="BG60" s="77"/>
      <c r="BH60" s="77"/>
    </row>
    <row r="61" spans="1:70" s="76" customFormat="1" ht="17.7" customHeight="1" thickBot="1">
      <c r="A61" s="718" t="s">
        <v>232</v>
      </c>
      <c r="B61" s="719"/>
      <c r="C61" s="720"/>
      <c r="D61" s="667">
        <f>K61+Q61+W61+AC61</f>
        <v>0</v>
      </c>
      <c r="E61" s="668"/>
      <c r="F61" s="669"/>
      <c r="G61" s="623"/>
      <c r="H61" s="544"/>
      <c r="I61" s="544"/>
      <c r="J61" s="545"/>
      <c r="K61" s="522"/>
      <c r="L61" s="531"/>
      <c r="M61" s="521"/>
      <c r="N61" s="516"/>
      <c r="O61" s="516"/>
      <c r="P61" s="516"/>
      <c r="Q61" s="522"/>
      <c r="R61" s="531"/>
      <c r="S61" s="521"/>
      <c r="T61" s="516"/>
      <c r="U61" s="516"/>
      <c r="V61" s="516"/>
      <c r="W61" s="522"/>
      <c r="X61" s="531"/>
      <c r="Y61" s="521"/>
      <c r="Z61" s="516"/>
      <c r="AA61" s="516"/>
      <c r="AB61" s="516"/>
      <c r="AC61" s="522"/>
      <c r="AD61" s="523"/>
      <c r="AF61" s="741" t="str">
        <f>IF('①収支予算書(様式)'!AF53="","",'①収支予算書(様式)'!AF53)</f>
        <v/>
      </c>
      <c r="AG61" s="742"/>
      <c r="AH61" s="223">
        <f>AI58*AI61+AJ58*AJ61+AK58*AK61+AL58*AL61+AM58*AM61+AN58*AN61+AO58*AO61+AP58*AP61+AQ58*AQ61+AR58*AR61+AS58*AS61+AT58*AT61+AU58*AU61</f>
        <v>0</v>
      </c>
      <c r="AI61" s="380"/>
      <c r="AJ61" s="380"/>
      <c r="AK61" s="380"/>
      <c r="AL61" s="380"/>
      <c r="AM61" s="380"/>
      <c r="AN61" s="380"/>
      <c r="AO61" s="380"/>
      <c r="AP61" s="375"/>
      <c r="AQ61" s="367"/>
      <c r="AR61" s="380"/>
      <c r="AS61" s="380"/>
      <c r="AT61" s="380"/>
      <c r="AU61" s="378"/>
      <c r="AV61" s="221">
        <f t="shared" si="15"/>
        <v>0</v>
      </c>
      <c r="AW61" s="378"/>
      <c r="AX61" s="223">
        <f>AY58*AY61+AZ58*AZ61+BA58*BA61+BB58*BB61</f>
        <v>0</v>
      </c>
      <c r="AY61" s="367"/>
      <c r="AZ61" s="367"/>
      <c r="BA61" s="367"/>
      <c r="BB61" s="378"/>
      <c r="BC61" s="313" t="s">
        <v>439</v>
      </c>
      <c r="BD61" s="364"/>
    </row>
    <row r="62" spans="1:70" s="76" customFormat="1" ht="17.7" customHeight="1" thickBot="1">
      <c r="A62" s="718" t="s">
        <v>233</v>
      </c>
      <c r="B62" s="719"/>
      <c r="C62" s="720"/>
      <c r="D62" s="667">
        <f>K62+Q62+W62+AC62</f>
        <v>0</v>
      </c>
      <c r="E62" s="668"/>
      <c r="F62" s="669"/>
      <c r="G62" s="623"/>
      <c r="H62" s="544"/>
      <c r="I62" s="544"/>
      <c r="J62" s="545"/>
      <c r="K62" s="522"/>
      <c r="L62" s="531"/>
      <c r="M62" s="521"/>
      <c r="N62" s="516"/>
      <c r="O62" s="516"/>
      <c r="P62" s="516"/>
      <c r="Q62" s="522"/>
      <c r="R62" s="531"/>
      <c r="S62" s="521"/>
      <c r="T62" s="516"/>
      <c r="U62" s="516"/>
      <c r="V62" s="516"/>
      <c r="W62" s="522"/>
      <c r="X62" s="531"/>
      <c r="Y62" s="521"/>
      <c r="Z62" s="516"/>
      <c r="AA62" s="516"/>
      <c r="AB62" s="516"/>
      <c r="AC62" s="522"/>
      <c r="AD62" s="523"/>
      <c r="AF62" s="741" t="str">
        <f>IF('①収支予算書(様式)'!AF54="","",'①収支予算書(様式)'!AF54)</f>
        <v/>
      </c>
      <c r="AG62" s="742"/>
      <c r="AH62" s="223">
        <f>AI58*AI62+AJ58*AJ62+AK58*AK62+AL58*AL62+AM58*AM62+AN58*AN62+AO58*AO62+AP58*AP62+AQ58*AQ62+AR58*AR62+AS58*AS62+AT58*AT62+AU58*AU62</f>
        <v>0</v>
      </c>
      <c r="AI62" s="380"/>
      <c r="AJ62" s="380"/>
      <c r="AK62" s="380"/>
      <c r="AL62" s="380"/>
      <c r="AM62" s="380"/>
      <c r="AN62" s="380"/>
      <c r="AO62" s="380"/>
      <c r="AP62" s="375"/>
      <c r="AQ62" s="367"/>
      <c r="AR62" s="380"/>
      <c r="AS62" s="380"/>
      <c r="AT62" s="380"/>
      <c r="AU62" s="378"/>
      <c r="AV62" s="221">
        <f t="shared" si="15"/>
        <v>0</v>
      </c>
      <c r="AW62" s="378"/>
      <c r="AX62" s="223">
        <f>AY58*AY62+AZ58*AZ62+BA58*BA62+BB58*BB62</f>
        <v>0</v>
      </c>
      <c r="AY62" s="367"/>
      <c r="AZ62" s="367"/>
      <c r="BA62" s="367"/>
      <c r="BB62" s="378"/>
      <c r="BD62" s="364"/>
      <c r="BE62" s="77"/>
    </row>
    <row r="63" spans="1:70" s="76" customFormat="1" ht="17.7" customHeight="1" thickBot="1">
      <c r="A63" s="735" t="s">
        <v>234</v>
      </c>
      <c r="B63" s="736"/>
      <c r="C63" s="737"/>
      <c r="D63" s="667">
        <f>K63+Q63+W63+AC63</f>
        <v>0</v>
      </c>
      <c r="E63" s="668"/>
      <c r="F63" s="669"/>
      <c r="G63" s="623"/>
      <c r="H63" s="544"/>
      <c r="I63" s="544"/>
      <c r="J63" s="545"/>
      <c r="K63" s="522"/>
      <c r="L63" s="531"/>
      <c r="M63" s="521"/>
      <c r="N63" s="516"/>
      <c r="O63" s="516"/>
      <c r="P63" s="516"/>
      <c r="Q63" s="522"/>
      <c r="R63" s="531"/>
      <c r="S63" s="521"/>
      <c r="T63" s="516"/>
      <c r="U63" s="516"/>
      <c r="V63" s="516"/>
      <c r="W63" s="522"/>
      <c r="X63" s="531"/>
      <c r="Y63" s="521"/>
      <c r="Z63" s="516"/>
      <c r="AA63" s="516"/>
      <c r="AB63" s="516"/>
      <c r="AC63" s="522"/>
      <c r="AD63" s="523"/>
      <c r="AF63" s="808" t="str">
        <f>IF('①収支予算書(様式)'!AF55="","",'①収支予算書(様式)'!AF55)</f>
        <v/>
      </c>
      <c r="AG63" s="809"/>
      <c r="AH63" s="224">
        <f>AI58*AI63+AJ58*AJ63+AK58*AK63+AL58*AL63+AM58*AM63+AN58*AN63+AO58*AO63+AP58*AP63+AQ58*AQ63+AR58*AR63+AS58*AS63+AT58*AT63+AU58*AU63</f>
        <v>0</v>
      </c>
      <c r="AI63" s="381"/>
      <c r="AJ63" s="381"/>
      <c r="AK63" s="381"/>
      <c r="AL63" s="381"/>
      <c r="AM63" s="381"/>
      <c r="AN63" s="381"/>
      <c r="AO63" s="381"/>
      <c r="AP63" s="376"/>
      <c r="AQ63" s="369"/>
      <c r="AR63" s="381"/>
      <c r="AS63" s="381"/>
      <c r="AT63" s="381"/>
      <c r="AU63" s="379"/>
      <c r="AV63" s="224">
        <f t="shared" si="15"/>
        <v>0</v>
      </c>
      <c r="AW63" s="379"/>
      <c r="AX63" s="224">
        <f>AY58*AY63+AZ58*AZ63+BA58*BA63+BB58*BB63</f>
        <v>0</v>
      </c>
      <c r="AY63" s="369"/>
      <c r="AZ63" s="369"/>
      <c r="BA63" s="369"/>
      <c r="BB63" s="379"/>
      <c r="BD63" s="364"/>
    </row>
    <row r="64" spans="1:70" s="76" customFormat="1" ht="17.399999999999999" customHeight="1">
      <c r="A64" s="721" t="s">
        <v>235</v>
      </c>
      <c r="B64" s="722"/>
      <c r="C64" s="723"/>
      <c r="D64" s="670">
        <f>SUM(K64:L67)</f>
        <v>0</v>
      </c>
      <c r="E64" s="671"/>
      <c r="F64" s="672"/>
      <c r="G64" s="743" t="str">
        <f>IF('①収支予算書(様式)'!AF52="","",'①収支予算書(様式)'!AF52)</f>
        <v/>
      </c>
      <c r="H64" s="744"/>
      <c r="I64" s="744"/>
      <c r="J64" s="745"/>
      <c r="K64" s="552">
        <f>Q64+W64+AC64</f>
        <v>0</v>
      </c>
      <c r="L64" s="553"/>
      <c r="M64" s="556" t="str">
        <f>IF('①収支予算書(様式)'!AF52="","","役員")</f>
        <v/>
      </c>
      <c r="N64" s="557"/>
      <c r="O64" s="557"/>
      <c r="P64" s="558"/>
      <c r="Q64" s="552">
        <f>AH69</f>
        <v>0</v>
      </c>
      <c r="R64" s="646"/>
      <c r="S64" s="556" t="str">
        <f>IF('①収支予算書(様式)'!AF52="","","審判員")</f>
        <v/>
      </c>
      <c r="T64" s="557"/>
      <c r="U64" s="557"/>
      <c r="V64" s="558"/>
      <c r="W64" s="552">
        <f>AM69</f>
        <v>0</v>
      </c>
      <c r="X64" s="553"/>
      <c r="Y64" s="600"/>
      <c r="Z64" s="601"/>
      <c r="AA64" s="601"/>
      <c r="AB64" s="602"/>
      <c r="AC64" s="603"/>
      <c r="AD64" s="604"/>
      <c r="AF64" s="94"/>
      <c r="AG64" s="180" t="s">
        <v>335</v>
      </c>
      <c r="AH64" s="218">
        <f>SUM(AH59:AH63)</f>
        <v>0</v>
      </c>
      <c r="AI64" s="115"/>
      <c r="AJ64" s="185"/>
      <c r="AK64" s="115"/>
      <c r="AL64" s="115"/>
      <c r="AM64" s="115"/>
      <c r="AN64" s="115"/>
      <c r="AO64" s="115"/>
      <c r="AP64" s="394"/>
      <c r="AR64" s="115"/>
      <c r="AU64" s="180" t="s">
        <v>292</v>
      </c>
      <c r="AV64" s="218">
        <f>SUM(AV59:AV63)</f>
        <v>0</v>
      </c>
      <c r="AW64" s="180" t="s">
        <v>292</v>
      </c>
      <c r="AX64" s="218">
        <f>SUM(AX59:AX63)</f>
        <v>0</v>
      </c>
      <c r="AY64" s="185"/>
      <c r="BA64" s="115"/>
      <c r="BB64" s="394"/>
      <c r="BC64" s="114"/>
      <c r="BD64" s="114"/>
    </row>
    <row r="65" spans="1:98" s="76" customFormat="1" ht="17.399999999999999" customHeight="1">
      <c r="A65" s="91"/>
      <c r="B65" s="92"/>
      <c r="C65" s="93"/>
      <c r="D65" s="155"/>
      <c r="E65" s="242"/>
      <c r="F65" s="242"/>
      <c r="G65" s="647" t="str">
        <f>IF('①収支予算書(様式)'!AF53="","",'①収支予算書(様式)'!AF53)</f>
        <v/>
      </c>
      <c r="H65" s="648"/>
      <c r="I65" s="648"/>
      <c r="J65" s="649"/>
      <c r="K65" s="538">
        <f t="shared" ref="K65:K66" si="16">Q65+W65+AC65</f>
        <v>0</v>
      </c>
      <c r="L65" s="554"/>
      <c r="M65" s="559" t="str">
        <f>IF('①収支予算書(様式)'!AF53="","","役員")</f>
        <v/>
      </c>
      <c r="N65" s="560"/>
      <c r="O65" s="560"/>
      <c r="P65" s="561"/>
      <c r="Q65" s="538">
        <f t="shared" ref="Q65:Q67" si="17">AH70</f>
        <v>0</v>
      </c>
      <c r="R65" s="539"/>
      <c r="S65" s="559" t="str">
        <f>IF('①収支予算書(様式)'!AF53="","","審判員")</f>
        <v/>
      </c>
      <c r="T65" s="560"/>
      <c r="U65" s="560"/>
      <c r="V65" s="561"/>
      <c r="W65" s="538">
        <f t="shared" ref="W65:W67" si="18">AM70</f>
        <v>0</v>
      </c>
      <c r="X65" s="554"/>
      <c r="Y65" s="546"/>
      <c r="Z65" s="547"/>
      <c r="AA65" s="547"/>
      <c r="AB65" s="548"/>
      <c r="AC65" s="572"/>
      <c r="AD65" s="573"/>
      <c r="AF65" s="732" t="s">
        <v>336</v>
      </c>
      <c r="AG65" s="732"/>
      <c r="AH65" s="326">
        <f>AH56+AL56+AW56+AH64+AV64+AX64</f>
        <v>0</v>
      </c>
      <c r="AJ65" s="313"/>
      <c r="AY65" s="313"/>
    </row>
    <row r="66" spans="1:98" ht="17.399999999999999" customHeight="1" thickBot="1">
      <c r="A66" s="91"/>
      <c r="B66" s="92"/>
      <c r="C66" s="93"/>
      <c r="D66" s="155"/>
      <c r="E66" s="242"/>
      <c r="F66" s="242"/>
      <c r="G66" s="647" t="str">
        <f>IF('①収支予算書(様式)'!AF54="","",'①収支予算書(様式)'!AF54)</f>
        <v/>
      </c>
      <c r="H66" s="648"/>
      <c r="I66" s="648"/>
      <c r="J66" s="649"/>
      <c r="K66" s="538">
        <f t="shared" si="16"/>
        <v>0</v>
      </c>
      <c r="L66" s="554"/>
      <c r="M66" s="559" t="str">
        <f>IF('①収支予算書(様式)'!AF54="","","役員")</f>
        <v/>
      </c>
      <c r="N66" s="560"/>
      <c r="O66" s="560"/>
      <c r="P66" s="561"/>
      <c r="Q66" s="538">
        <f t="shared" si="17"/>
        <v>0</v>
      </c>
      <c r="R66" s="539"/>
      <c r="S66" s="559" t="str">
        <f>IF('①収支予算書(様式)'!AF54="","","審判員")</f>
        <v/>
      </c>
      <c r="T66" s="560"/>
      <c r="U66" s="560"/>
      <c r="V66" s="561"/>
      <c r="W66" s="538">
        <f t="shared" si="18"/>
        <v>0</v>
      </c>
      <c r="X66" s="554"/>
      <c r="Y66" s="546"/>
      <c r="Z66" s="547"/>
      <c r="AA66" s="547"/>
      <c r="AB66" s="548"/>
      <c r="AC66" s="572"/>
      <c r="AD66" s="573"/>
      <c r="AE66" s="89"/>
      <c r="AF66" s="76"/>
      <c r="AG66" s="76"/>
      <c r="AH66" s="78"/>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row>
    <row r="67" spans="1:98" ht="17.399999999999999" customHeight="1" thickBot="1">
      <c r="A67" s="95"/>
      <c r="B67" s="97"/>
      <c r="C67" s="96"/>
      <c r="D67" s="156"/>
      <c r="E67" s="243"/>
      <c r="F67" s="243"/>
      <c r="G67" s="673" t="str">
        <f>IF('①収支予算書(様式)'!AF55="","",'①収支予算書(様式)'!AF55)</f>
        <v/>
      </c>
      <c r="H67" s="674"/>
      <c r="I67" s="674"/>
      <c r="J67" s="675"/>
      <c r="K67" s="540">
        <f>Q67+W67+AC67</f>
        <v>0</v>
      </c>
      <c r="L67" s="555"/>
      <c r="M67" s="597" t="str">
        <f>IF('①収支予算書(様式)'!AF55="","","役員")</f>
        <v/>
      </c>
      <c r="N67" s="598"/>
      <c r="O67" s="598"/>
      <c r="P67" s="599"/>
      <c r="Q67" s="540">
        <f t="shared" si="17"/>
        <v>0</v>
      </c>
      <c r="R67" s="541"/>
      <c r="S67" s="597" t="str">
        <f>IF('①収支予算書(様式)'!AF55="","","審判員")</f>
        <v/>
      </c>
      <c r="T67" s="598"/>
      <c r="U67" s="598"/>
      <c r="V67" s="599"/>
      <c r="W67" s="540">
        <f t="shared" si="18"/>
        <v>0</v>
      </c>
      <c r="X67" s="555"/>
      <c r="Y67" s="549"/>
      <c r="Z67" s="550"/>
      <c r="AA67" s="550"/>
      <c r="AB67" s="551"/>
      <c r="AC67" s="574"/>
      <c r="AD67" s="575"/>
      <c r="AE67" s="77"/>
      <c r="AF67" s="76" t="s">
        <v>309</v>
      </c>
      <c r="AG67" s="77"/>
      <c r="AH67" s="712" t="s">
        <v>458</v>
      </c>
      <c r="AI67" s="713"/>
      <c r="AJ67" s="713"/>
      <c r="AK67" s="713"/>
      <c r="AL67" s="714"/>
      <c r="AM67" s="712" t="s">
        <v>456</v>
      </c>
      <c r="AN67" s="713"/>
      <c r="AO67" s="714"/>
      <c r="AP67" s="76"/>
      <c r="AQ67" s="76"/>
      <c r="AR67" s="76"/>
      <c r="AS67" s="76"/>
      <c r="AT67" s="76"/>
      <c r="AU67" s="76"/>
      <c r="AV67" s="76"/>
      <c r="AW67" s="76"/>
      <c r="AX67" s="76"/>
      <c r="AY67" s="76"/>
      <c r="AZ67" s="76"/>
      <c r="BA67" s="76"/>
      <c r="BB67" s="76"/>
      <c r="BC67" s="76"/>
      <c r="BD67" s="76"/>
      <c r="BE67" s="76"/>
      <c r="BF67" s="76"/>
      <c r="BG67" s="76"/>
      <c r="BH67" s="76"/>
      <c r="BI67" s="76"/>
      <c r="BJ67" s="76"/>
      <c r="BK67" s="76"/>
    </row>
    <row r="68" spans="1:98" s="52" customFormat="1" ht="17.399999999999999" customHeight="1" thickBot="1">
      <c r="A68" s="718" t="s">
        <v>236</v>
      </c>
      <c r="B68" s="719"/>
      <c r="C68" s="720"/>
      <c r="D68" s="667">
        <f>SUM(K68,Q68,W68,AC68)</f>
        <v>0</v>
      </c>
      <c r="E68" s="668"/>
      <c r="F68" s="669"/>
      <c r="G68" s="623"/>
      <c r="H68" s="544"/>
      <c r="I68" s="544"/>
      <c r="J68" s="545"/>
      <c r="K68" s="522"/>
      <c r="L68" s="531"/>
      <c r="M68" s="543"/>
      <c r="N68" s="544"/>
      <c r="O68" s="544"/>
      <c r="P68" s="545"/>
      <c r="Q68" s="522"/>
      <c r="R68" s="542"/>
      <c r="S68" s="521"/>
      <c r="T68" s="516"/>
      <c r="U68" s="516"/>
      <c r="V68" s="516"/>
      <c r="W68" s="522"/>
      <c r="X68" s="531"/>
      <c r="Y68" s="521"/>
      <c r="Z68" s="516"/>
      <c r="AA68" s="516"/>
      <c r="AB68" s="596"/>
      <c r="AC68" s="522"/>
      <c r="AD68" s="523"/>
      <c r="AE68" s="4"/>
      <c r="AF68" s="695" t="s">
        <v>316</v>
      </c>
      <c r="AG68" s="696"/>
      <c r="AH68" s="307" t="s">
        <v>292</v>
      </c>
      <c r="AI68" s="301" t="s">
        <v>311</v>
      </c>
      <c r="AJ68" s="300" t="s">
        <v>310</v>
      </c>
      <c r="AK68" s="301" t="s">
        <v>302</v>
      </c>
      <c r="AL68" s="308" t="s">
        <v>312</v>
      </c>
      <c r="AM68" s="296" t="s">
        <v>292</v>
      </c>
      <c r="AN68" s="300" t="s">
        <v>311</v>
      </c>
      <c r="AO68" s="308" t="s">
        <v>298</v>
      </c>
      <c r="AP68" s="210"/>
      <c r="AQ68" s="76"/>
      <c r="AR68" s="76"/>
      <c r="AS68" s="76"/>
      <c r="AT68" s="76"/>
      <c r="AU68" s="76"/>
      <c r="AV68" s="76"/>
      <c r="AW68" s="76"/>
      <c r="AX68" s="76"/>
      <c r="AY68" s="76"/>
      <c r="AZ68" s="76"/>
      <c r="BA68" s="76"/>
      <c r="BB68" s="76"/>
      <c r="BC68" s="76"/>
      <c r="BD68" s="76"/>
      <c r="BE68" s="76"/>
      <c r="BF68" s="76"/>
      <c r="BG68" s="76"/>
      <c r="BH68" s="76"/>
      <c r="BI68" s="76"/>
      <c r="BJ68" s="76"/>
      <c r="BK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row>
    <row r="69" spans="1:98" ht="17.399999999999999" customHeight="1" thickBot="1">
      <c r="A69" s="738" t="s">
        <v>0</v>
      </c>
      <c r="B69" s="739"/>
      <c r="C69" s="740"/>
      <c r="D69" s="661">
        <f>SUM(D38:F68)</f>
        <v>0</v>
      </c>
      <c r="E69" s="662"/>
      <c r="F69" s="663"/>
      <c r="G69" s="245"/>
      <c r="H69" s="101"/>
      <c r="I69" s="101"/>
      <c r="J69" s="101"/>
      <c r="K69" s="101"/>
      <c r="L69" s="99"/>
      <c r="M69" s="99"/>
      <c r="N69" s="99"/>
      <c r="O69" s="99"/>
      <c r="P69" s="99"/>
      <c r="Q69" s="99"/>
      <c r="R69" s="99"/>
      <c r="S69" s="99"/>
      <c r="T69" s="99"/>
      <c r="U69" s="99"/>
      <c r="V69" s="99"/>
      <c r="W69" s="99"/>
      <c r="X69" s="101"/>
      <c r="Y69" s="100"/>
      <c r="Z69" s="85"/>
      <c r="AA69" s="85"/>
      <c r="AB69" s="85"/>
      <c r="AC69" s="85"/>
      <c r="AD69" s="85"/>
      <c r="AE69" s="4"/>
      <c r="AF69" s="733" t="str">
        <f>IF('①収支予算書(様式)'!AF52="","",'①収支予算書(様式)'!AF52)</f>
        <v/>
      </c>
      <c r="AG69" s="734"/>
      <c r="AH69" s="232">
        <f>AI69*(AJ69+AK69+AL69)</f>
        <v>0</v>
      </c>
      <c r="AI69" s="193"/>
      <c r="AJ69" s="112"/>
      <c r="AK69" s="193"/>
      <c r="AL69" s="226"/>
      <c r="AM69" s="221">
        <f>AN69*AO69</f>
        <v>0</v>
      </c>
      <c r="AN69" s="112"/>
      <c r="AO69" s="226"/>
      <c r="AP69" s="76"/>
      <c r="AQ69" s="76"/>
      <c r="AR69" s="76"/>
      <c r="AS69" s="76"/>
      <c r="AT69" s="76"/>
      <c r="AU69" s="76"/>
      <c r="AV69" s="76"/>
      <c r="AW69" s="76"/>
      <c r="AX69" s="76"/>
      <c r="AY69" s="76"/>
      <c r="AZ69" s="76"/>
      <c r="BA69" s="76"/>
      <c r="BB69" s="76"/>
      <c r="BC69" s="76"/>
      <c r="BD69" s="76"/>
      <c r="BE69" s="76"/>
      <c r="BF69" s="76"/>
      <c r="BG69" s="76"/>
      <c r="BH69" s="76"/>
      <c r="BK69" s="52"/>
      <c r="BR69" s="52"/>
      <c r="BS69" s="52"/>
      <c r="BT69" s="52"/>
      <c r="BU69" s="52"/>
      <c r="BV69" s="52"/>
      <c r="BW69" s="52"/>
      <c r="BX69" s="52"/>
      <c r="BY69" s="52"/>
      <c r="BZ69" s="52"/>
      <c r="CA69" s="52"/>
      <c r="CB69" s="52"/>
      <c r="CC69" s="52"/>
      <c r="CD69" s="52"/>
      <c r="CE69" s="52"/>
      <c r="CF69" s="52"/>
      <c r="CG69" s="52"/>
      <c r="CH69" s="52"/>
      <c r="CI69" s="52"/>
      <c r="CJ69" s="52"/>
      <c r="CK69" s="52"/>
      <c r="CL69" s="52"/>
      <c r="CM69" s="52"/>
      <c r="CN69" s="52"/>
      <c r="CO69" s="52"/>
      <c r="CP69" s="52"/>
      <c r="CQ69" s="52"/>
      <c r="CR69" s="52"/>
      <c r="CS69" s="52"/>
      <c r="CT69" s="52"/>
    </row>
    <row r="70" spans="1:98" ht="17.399999999999999" customHeight="1" thickBot="1">
      <c r="A70" s="76"/>
      <c r="B70" s="86"/>
      <c r="C70" s="86"/>
      <c r="D70" s="84"/>
      <c r="E70" s="84"/>
      <c r="F70" s="84"/>
      <c r="G70" s="84"/>
      <c r="H70" s="84"/>
      <c r="I70" s="84"/>
      <c r="J70" s="87"/>
      <c r="K70" s="87"/>
      <c r="L70" s="87"/>
      <c r="M70" s="87"/>
      <c r="N70" s="87"/>
      <c r="O70" s="87"/>
      <c r="P70" s="87"/>
      <c r="Q70" s="87"/>
      <c r="R70" s="87"/>
      <c r="S70" s="87"/>
      <c r="T70" s="87"/>
      <c r="U70" s="87"/>
      <c r="V70" s="87"/>
      <c r="W70" s="87"/>
      <c r="X70" s="87"/>
      <c r="Y70" s="88"/>
      <c r="Z70" s="88"/>
      <c r="AA70" s="88"/>
      <c r="AB70" s="88"/>
      <c r="AC70" s="88"/>
      <c r="AD70" s="88"/>
      <c r="AE70" s="52"/>
      <c r="AF70" s="733" t="str">
        <f>IF('①収支予算書(様式)'!AF53="","",'①収支予算書(様式)'!AF53)</f>
        <v/>
      </c>
      <c r="AG70" s="734"/>
      <c r="AH70" s="233">
        <f>AI70*(AJ70+AK70+AL70)</f>
        <v>0</v>
      </c>
      <c r="AI70" s="198"/>
      <c r="AJ70" s="113"/>
      <c r="AK70" s="198"/>
      <c r="AL70" s="228"/>
      <c r="AM70" s="223">
        <f>AN70*AO70</f>
        <v>0</v>
      </c>
      <c r="AN70" s="113"/>
      <c r="AO70" s="228"/>
      <c r="AP70" s="76"/>
      <c r="AQ70" s="76"/>
      <c r="AR70" s="76"/>
      <c r="AS70" s="76"/>
      <c r="AT70" s="76"/>
      <c r="AU70" s="76"/>
      <c r="AV70" s="76"/>
      <c r="AW70" s="76"/>
      <c r="AX70" s="76"/>
      <c r="AY70" s="76"/>
      <c r="AZ70" s="76"/>
      <c r="BA70" s="76"/>
      <c r="BB70" s="76"/>
      <c r="BC70" s="76"/>
      <c r="BD70" s="76"/>
      <c r="BE70" s="76"/>
      <c r="BF70" s="76"/>
      <c r="BG70" s="76"/>
      <c r="BH70" s="76"/>
      <c r="BI70" s="52"/>
      <c r="BJ70" s="52"/>
    </row>
    <row r="71" spans="1:98" ht="17.399999999999999" customHeight="1" thickBot="1">
      <c r="A71" s="738" t="s">
        <v>246</v>
      </c>
      <c r="B71" s="739"/>
      <c r="C71" s="740"/>
      <c r="D71" s="661">
        <f>IFERROR(D34-D69,"")</f>
        <v>0</v>
      </c>
      <c r="E71" s="662"/>
      <c r="F71" s="663"/>
      <c r="G71" s="90"/>
      <c r="H71" s="244"/>
      <c r="I71" s="244"/>
      <c r="J71" s="88"/>
      <c r="K71" s="88"/>
      <c r="L71" s="88"/>
      <c r="M71" s="88"/>
      <c r="N71" s="88"/>
      <c r="O71" s="88"/>
      <c r="P71" s="88"/>
      <c r="Q71" s="88"/>
      <c r="R71" s="88"/>
      <c r="S71" s="88"/>
      <c r="T71" s="88"/>
      <c r="U71" s="88"/>
      <c r="V71" s="88"/>
      <c r="W71" s="88"/>
      <c r="X71" s="88"/>
      <c r="Y71" s="88"/>
      <c r="Z71" s="88"/>
      <c r="AA71" s="88"/>
      <c r="AB71" s="88"/>
      <c r="AC71" s="88"/>
      <c r="AD71" s="88"/>
      <c r="AF71" s="733" t="str">
        <f>IF('①収支予算書(様式)'!AF54="","",'①収支予算書(様式)'!AF54)</f>
        <v/>
      </c>
      <c r="AG71" s="734"/>
      <c r="AH71" s="233">
        <f>AI71*(AJ71+AK71+AL71)</f>
        <v>0</v>
      </c>
      <c r="AI71" s="198"/>
      <c r="AJ71" s="113"/>
      <c r="AK71" s="198"/>
      <c r="AL71" s="228"/>
      <c r="AM71" s="223">
        <f>AN71*AO71</f>
        <v>0</v>
      </c>
      <c r="AN71" s="113"/>
      <c r="AO71" s="228"/>
      <c r="AP71" s="76"/>
      <c r="AQ71" s="76"/>
      <c r="AR71" s="76"/>
      <c r="AS71" s="76"/>
      <c r="AT71" s="76"/>
      <c r="AU71" s="76"/>
      <c r="AV71" s="76"/>
      <c r="AW71" s="76"/>
      <c r="AX71" s="76"/>
      <c r="AY71" s="76"/>
      <c r="AZ71" s="76"/>
      <c r="BA71" s="76"/>
      <c r="BB71" s="76"/>
      <c r="BC71" s="76"/>
      <c r="BD71" s="76"/>
      <c r="BE71" s="76"/>
      <c r="BF71" s="76"/>
      <c r="BG71" s="76"/>
      <c r="BH71" s="76"/>
    </row>
    <row r="72" spans="1:98" ht="17.399999999999999" customHeight="1" thickBot="1">
      <c r="AF72" s="808" t="str">
        <f>IF('①収支予算書(様式)'!AF55="","",'①収支予算書(様式)'!AF55)</f>
        <v/>
      </c>
      <c r="AG72" s="809"/>
      <c r="AH72" s="234">
        <f>AI72*(AJ72+AK72+AL72)</f>
        <v>0</v>
      </c>
      <c r="AI72" s="201"/>
      <c r="AJ72" s="98"/>
      <c r="AK72" s="201"/>
      <c r="AL72" s="230"/>
      <c r="AM72" s="224">
        <f>AN72*AO72</f>
        <v>0</v>
      </c>
      <c r="AN72" s="98"/>
      <c r="AO72" s="230"/>
      <c r="AP72" s="76"/>
      <c r="AQ72" s="76"/>
      <c r="AR72" s="76"/>
      <c r="AS72" s="76"/>
      <c r="AT72" s="76"/>
      <c r="AU72" s="76"/>
      <c r="AV72" s="76"/>
      <c r="AW72" s="76"/>
      <c r="AX72" s="76"/>
      <c r="AY72" s="76"/>
      <c r="AZ72" s="76"/>
      <c r="BA72" s="76"/>
      <c r="BB72" s="76"/>
      <c r="BC72" s="76"/>
      <c r="BD72" s="76"/>
      <c r="BE72" s="76"/>
    </row>
    <row r="73" spans="1:98" ht="17.399999999999999" customHeight="1">
      <c r="AF73" s="184"/>
      <c r="AG73" s="180" t="s">
        <v>292</v>
      </c>
      <c r="AH73" s="325">
        <f>SUM(AH69:AH72)</f>
        <v>0</v>
      </c>
      <c r="AI73" s="312" t="s">
        <v>430</v>
      </c>
      <c r="AJ73" s="184"/>
      <c r="AK73" s="184"/>
      <c r="AL73" s="180" t="s">
        <v>292</v>
      </c>
      <c r="AM73" s="325">
        <f>SUM(AM69:AM72)</f>
        <v>0</v>
      </c>
      <c r="AN73" s="312" t="s">
        <v>430</v>
      </c>
      <c r="AO73" s="312" t="s">
        <v>430</v>
      </c>
      <c r="AP73" s="76"/>
      <c r="AQ73" s="76"/>
      <c r="AR73" s="76"/>
      <c r="AS73" s="76"/>
      <c r="AT73" s="76"/>
      <c r="AU73" s="76"/>
      <c r="AV73" s="76"/>
      <c r="AW73" s="76"/>
      <c r="AX73" s="76"/>
      <c r="AY73" s="76"/>
      <c r="AZ73" s="76"/>
      <c r="BA73" s="76"/>
      <c r="BB73" s="76"/>
      <c r="BC73" s="76"/>
      <c r="BD73" s="76"/>
      <c r="BE73" s="76"/>
      <c r="BF73" s="52"/>
      <c r="BG73" s="52"/>
      <c r="BH73" s="52"/>
    </row>
    <row r="74" spans="1:98" ht="17.399999999999999" customHeight="1">
      <c r="AF74" s="732" t="s">
        <v>337</v>
      </c>
      <c r="AG74" s="732"/>
      <c r="AH74" s="326">
        <f>AH73+AM73</f>
        <v>0</v>
      </c>
      <c r="AI74" s="314" t="s">
        <v>434</v>
      </c>
      <c r="AJ74" s="211"/>
      <c r="AK74" s="313" t="s">
        <v>432</v>
      </c>
      <c r="AL74" s="211"/>
      <c r="AM74" s="211"/>
      <c r="AN74" s="315" t="s">
        <v>431</v>
      </c>
      <c r="AO74" s="314" t="s">
        <v>433</v>
      </c>
      <c r="AP74" s="76"/>
      <c r="AQ74" s="76"/>
      <c r="AR74" s="76"/>
      <c r="AS74" s="76"/>
      <c r="AT74" s="76"/>
      <c r="AU74" s="76"/>
      <c r="AV74" s="76"/>
      <c r="AW74" s="76"/>
      <c r="AX74" s="76"/>
      <c r="AY74" s="76"/>
      <c r="AZ74" s="76"/>
      <c r="BA74" s="76"/>
      <c r="BB74" s="76"/>
      <c r="BC74" s="76"/>
      <c r="BD74" s="76"/>
      <c r="BE74" s="76"/>
    </row>
    <row r="75" spans="1:98">
      <c r="AF75" s="76"/>
      <c r="AG75" s="76"/>
      <c r="AH75" s="78"/>
      <c r="AI75" s="76"/>
      <c r="AJ75" s="76"/>
      <c r="AK75" s="76"/>
      <c r="AL75" s="76"/>
      <c r="AM75" s="76"/>
      <c r="AN75" s="76"/>
      <c r="AO75" s="76"/>
      <c r="AP75" s="76"/>
      <c r="AQ75" s="76"/>
      <c r="AR75" s="76"/>
      <c r="AS75" s="76"/>
      <c r="AT75" s="76"/>
      <c r="AU75" s="76"/>
      <c r="AV75" s="76"/>
      <c r="AW75" s="76"/>
      <c r="AX75" s="76"/>
      <c r="AY75" s="76"/>
      <c r="AZ75" s="76"/>
      <c r="BA75" s="76"/>
      <c r="BB75" s="76"/>
      <c r="BC75" s="76"/>
      <c r="BD75" s="76"/>
    </row>
    <row r="76" spans="1:98">
      <c r="AF76" s="210"/>
      <c r="AG76" s="76"/>
      <c r="AH76" s="78"/>
      <c r="AI76" s="76"/>
      <c r="AJ76" s="76"/>
      <c r="AK76" s="76"/>
      <c r="AL76" s="76"/>
      <c r="AM76" s="76"/>
      <c r="AN76" s="76"/>
      <c r="AO76" s="76"/>
      <c r="AP76" s="76"/>
      <c r="AQ76" s="76"/>
      <c r="AR76" s="76"/>
      <c r="AS76" s="76"/>
      <c r="AT76" s="76"/>
      <c r="AU76" s="76"/>
      <c r="AV76" s="76"/>
      <c r="AW76" s="76"/>
      <c r="AX76" s="76"/>
      <c r="AY76" s="76"/>
      <c r="AZ76" s="76"/>
      <c r="BA76" s="76"/>
      <c r="BB76" s="76"/>
      <c r="BC76" s="76"/>
      <c r="BD76" s="76"/>
      <c r="BE76" s="52"/>
    </row>
    <row r="77" spans="1:98">
      <c r="AF77" s="76"/>
      <c r="AG77" s="210"/>
      <c r="AH77" s="78"/>
      <c r="AI77" s="76"/>
      <c r="AJ77" s="76"/>
      <c r="AK77" s="76"/>
      <c r="AL77" s="76"/>
      <c r="AM77" s="76"/>
      <c r="AN77" s="76"/>
      <c r="AO77" s="76"/>
      <c r="AP77" s="76"/>
      <c r="AQ77" s="76"/>
      <c r="AR77" s="76"/>
      <c r="AS77" s="76"/>
      <c r="AT77" s="76"/>
      <c r="AU77" s="76"/>
      <c r="AV77" s="210"/>
      <c r="AW77" s="210"/>
      <c r="AX77" s="210"/>
      <c r="AY77" s="210"/>
      <c r="AZ77" s="210"/>
      <c r="BA77" s="210"/>
      <c r="BB77" s="210"/>
      <c r="BC77" s="210"/>
      <c r="BD77" s="210"/>
    </row>
    <row r="78" spans="1:98">
      <c r="AT78" s="52"/>
      <c r="AU78" s="52"/>
    </row>
  </sheetData>
  <sheetProtection algorithmName="SHA-512" hashValue="7Kwd0mNsDhtBDRXHWauZjSjiN+hRYHWwjhFvS5RtUsS+UYllGjr/buLKktoc+jPEuzHlfx6spM7NKgvKuk33Aw==" saltValue="3XVIpPqz6j9iKnJKQ+fl6A==" spinCount="100000" sheet="1" objects="1" scenarios="1" formatRows="0" selectLockedCells="1"/>
  <mergeCells count="479">
    <mergeCell ref="A71:C71"/>
    <mergeCell ref="A10:C10"/>
    <mergeCell ref="D10:AD10"/>
    <mergeCell ref="A11:C11"/>
    <mergeCell ref="A17:B17"/>
    <mergeCell ref="J11:AD11"/>
    <mergeCell ref="A23:C23"/>
    <mergeCell ref="G23:AD23"/>
    <mergeCell ref="A19:B19"/>
    <mergeCell ref="C19:AD19"/>
    <mergeCell ref="A18:B18"/>
    <mergeCell ref="C18:AD18"/>
    <mergeCell ref="A15:B15"/>
    <mergeCell ref="A16:B16"/>
    <mergeCell ref="C16:AD16"/>
    <mergeCell ref="A22:C22"/>
    <mergeCell ref="G22:AD22"/>
    <mergeCell ref="C13:AD13"/>
    <mergeCell ref="A14:B14"/>
    <mergeCell ref="A13:B13"/>
    <mergeCell ref="A68:C68"/>
    <mergeCell ref="A29:C29"/>
    <mergeCell ref="R29:T29"/>
    <mergeCell ref="U29:V29"/>
    <mergeCell ref="AF74:AG74"/>
    <mergeCell ref="AF68:AG68"/>
    <mergeCell ref="AI10:AR10"/>
    <mergeCell ref="AI11:AR11"/>
    <mergeCell ref="AI12:AR12"/>
    <mergeCell ref="AI13:AR13"/>
    <mergeCell ref="AI14:AR14"/>
    <mergeCell ref="AI15:AR15"/>
    <mergeCell ref="AI16:AR16"/>
    <mergeCell ref="AI17:AR17"/>
    <mergeCell ref="AI18:AR18"/>
    <mergeCell ref="AF63:AG63"/>
    <mergeCell ref="AF72:AG72"/>
    <mergeCell ref="AF65:AG65"/>
    <mergeCell ref="AF71:AG71"/>
    <mergeCell ref="AF32:AG32"/>
    <mergeCell ref="AM32:AN32"/>
    <mergeCell ref="AF33:AG33"/>
    <mergeCell ref="AM67:AO67"/>
    <mergeCell ref="AF70:AG70"/>
    <mergeCell ref="AM36:AN36"/>
    <mergeCell ref="AM37:AN37"/>
    <mergeCell ref="AI26:AR26"/>
    <mergeCell ref="AI22:AR22"/>
    <mergeCell ref="AU2:AW2"/>
    <mergeCell ref="AT3:AT4"/>
    <mergeCell ref="AU3:AW4"/>
    <mergeCell ref="AI2:AR2"/>
    <mergeCell ref="C17:AD17"/>
    <mergeCell ref="AI19:AR19"/>
    <mergeCell ref="AI20:AR20"/>
    <mergeCell ref="A8:C9"/>
    <mergeCell ref="AI3:AR3"/>
    <mergeCell ref="AI4:AR4"/>
    <mergeCell ref="AI5:AR5"/>
    <mergeCell ref="AI6:AR6"/>
    <mergeCell ref="AI7:AR7"/>
    <mergeCell ref="AI8:AR8"/>
    <mergeCell ref="C14:AD14"/>
    <mergeCell ref="L1:Q2"/>
    <mergeCell ref="L3:Q3"/>
    <mergeCell ref="T15:U15"/>
    <mergeCell ref="AI23:AR23"/>
    <mergeCell ref="A27:C27"/>
    <mergeCell ref="A28:C28"/>
    <mergeCell ref="G21:AD21"/>
    <mergeCell ref="AI9:AR9"/>
    <mergeCell ref="AI21:AR21"/>
    <mergeCell ref="D22:F22"/>
    <mergeCell ref="D23:F23"/>
    <mergeCell ref="D24:F24"/>
    <mergeCell ref="D25:F25"/>
    <mergeCell ref="A24:C24"/>
    <mergeCell ref="A12:B12"/>
    <mergeCell ref="D8:F9"/>
    <mergeCell ref="D11:I11"/>
    <mergeCell ref="A25:C25"/>
    <mergeCell ref="A26:C26"/>
    <mergeCell ref="AI24:AR24"/>
    <mergeCell ref="G24:AD24"/>
    <mergeCell ref="G25:AD25"/>
    <mergeCell ref="G26:AD26"/>
    <mergeCell ref="G28:I28"/>
    <mergeCell ref="AI25:AR25"/>
    <mergeCell ref="A55:C55"/>
    <mergeCell ref="AF58:AG58"/>
    <mergeCell ref="AF57:AG57"/>
    <mergeCell ref="AF59:AG59"/>
    <mergeCell ref="AF60:AG60"/>
    <mergeCell ref="D56:F56"/>
    <mergeCell ref="D57:F57"/>
    <mergeCell ref="D60:F60"/>
    <mergeCell ref="G56:J56"/>
    <mergeCell ref="G57:J57"/>
    <mergeCell ref="K56:L56"/>
    <mergeCell ref="M58:P58"/>
    <mergeCell ref="Y55:AB55"/>
    <mergeCell ref="Y56:AB56"/>
    <mergeCell ref="Y57:AB57"/>
    <mergeCell ref="Y58:AB58"/>
    <mergeCell ref="AC59:AD59"/>
    <mergeCell ref="AC60:AD60"/>
    <mergeCell ref="AC55:AD55"/>
    <mergeCell ref="G59:J59"/>
    <mergeCell ref="G60:J60"/>
    <mergeCell ref="Q58:R58"/>
    <mergeCell ref="Q59:R59"/>
    <mergeCell ref="Q60:R60"/>
    <mergeCell ref="AF69:AG69"/>
    <mergeCell ref="A62:C62"/>
    <mergeCell ref="A63:C63"/>
    <mergeCell ref="A69:C69"/>
    <mergeCell ref="AF62:AG62"/>
    <mergeCell ref="A57:C57"/>
    <mergeCell ref="A60:C60"/>
    <mergeCell ref="A61:C61"/>
    <mergeCell ref="AF61:AG61"/>
    <mergeCell ref="D69:F69"/>
    <mergeCell ref="K58:L58"/>
    <mergeCell ref="K57:L57"/>
    <mergeCell ref="K64:L64"/>
    <mergeCell ref="G64:J64"/>
    <mergeCell ref="M59:P59"/>
    <mergeCell ref="M60:P60"/>
    <mergeCell ref="M61:P61"/>
    <mergeCell ref="M62:P62"/>
    <mergeCell ref="M63:P63"/>
    <mergeCell ref="K63:L63"/>
    <mergeCell ref="K62:L62"/>
    <mergeCell ref="K61:L61"/>
    <mergeCell ref="K60:L60"/>
    <mergeCell ref="K59:L59"/>
    <mergeCell ref="AH67:AL67"/>
    <mergeCell ref="A37:C37"/>
    <mergeCell ref="A56:C56"/>
    <mergeCell ref="A51:C51"/>
    <mergeCell ref="AF55:AG55"/>
    <mergeCell ref="A53:C53"/>
    <mergeCell ref="O43:P43"/>
    <mergeCell ref="AF45:AG45"/>
    <mergeCell ref="A44:C44"/>
    <mergeCell ref="A38:C38"/>
    <mergeCell ref="O38:P38"/>
    <mergeCell ref="AF50:AG50"/>
    <mergeCell ref="AF51:AG51"/>
    <mergeCell ref="O40:P40"/>
    <mergeCell ref="O41:P41"/>
    <mergeCell ref="O42:P42"/>
    <mergeCell ref="A50:C50"/>
    <mergeCell ref="A64:C64"/>
    <mergeCell ref="AF52:AG52"/>
    <mergeCell ref="AF41:AG41"/>
    <mergeCell ref="AF44:AG44"/>
    <mergeCell ref="AF54:AG54"/>
    <mergeCell ref="AF47:AG47"/>
    <mergeCell ref="A54:C54"/>
    <mergeCell ref="AF43:AG43"/>
    <mergeCell ref="AF53:AG53"/>
    <mergeCell ref="G30:AD30"/>
    <mergeCell ref="A31:C31"/>
    <mergeCell ref="G31:AD31"/>
    <mergeCell ref="A32:C32"/>
    <mergeCell ref="AM33:AN33"/>
    <mergeCell ref="AM39:AU39"/>
    <mergeCell ref="AF40:AG40"/>
    <mergeCell ref="AH39:AL39"/>
    <mergeCell ref="AH49:AK49"/>
    <mergeCell ref="AF42:AG42"/>
    <mergeCell ref="G32:AD32"/>
    <mergeCell ref="A33:C33"/>
    <mergeCell ref="G33:AD33"/>
    <mergeCell ref="AF34:AG34"/>
    <mergeCell ref="A34:C34"/>
    <mergeCell ref="AM34:AN34"/>
    <mergeCell ref="AF35:AG35"/>
    <mergeCell ref="O39:P39"/>
    <mergeCell ref="AM35:AN35"/>
    <mergeCell ref="AF36:AG36"/>
    <mergeCell ref="A30:C30"/>
    <mergeCell ref="D38:F38"/>
    <mergeCell ref="D44:F44"/>
    <mergeCell ref="D26:F26"/>
    <mergeCell ref="D27:F27"/>
    <mergeCell ref="D28:F28"/>
    <mergeCell ref="D29:F29"/>
    <mergeCell ref="D30:F30"/>
    <mergeCell ref="D31:F31"/>
    <mergeCell ref="D32:F32"/>
    <mergeCell ref="D33:F33"/>
    <mergeCell ref="D34:F34"/>
    <mergeCell ref="G29:I29"/>
    <mergeCell ref="D37:F37"/>
    <mergeCell ref="G27:AD27"/>
    <mergeCell ref="P28:Q28"/>
    <mergeCell ref="P29:Q29"/>
    <mergeCell ref="D71:F71"/>
    <mergeCell ref="J28:K28"/>
    <mergeCell ref="J29:K29"/>
    <mergeCell ref="L28:O28"/>
    <mergeCell ref="L29:O29"/>
    <mergeCell ref="D61:F61"/>
    <mergeCell ref="D62:F62"/>
    <mergeCell ref="D63:F63"/>
    <mergeCell ref="D64:F64"/>
    <mergeCell ref="D68:F68"/>
    <mergeCell ref="G67:J67"/>
    <mergeCell ref="G68:J68"/>
    <mergeCell ref="D50:F50"/>
    <mergeCell ref="D51:F51"/>
    <mergeCell ref="D53:F53"/>
    <mergeCell ref="D54:F54"/>
    <mergeCell ref="D55:F55"/>
    <mergeCell ref="G53:J53"/>
    <mergeCell ref="G54:J54"/>
    <mergeCell ref="G37:AD37"/>
    <mergeCell ref="G38:J38"/>
    <mergeCell ref="G39:J39"/>
    <mergeCell ref="G40:J40"/>
    <mergeCell ref="G41:J41"/>
    <mergeCell ref="G42:J42"/>
    <mergeCell ref="G43:J43"/>
    <mergeCell ref="K67:L67"/>
    <mergeCell ref="K68:L68"/>
    <mergeCell ref="M64:P64"/>
    <mergeCell ref="M65:P65"/>
    <mergeCell ref="M67:P67"/>
    <mergeCell ref="M66:P66"/>
    <mergeCell ref="Q64:R64"/>
    <mergeCell ref="G55:J55"/>
    <mergeCell ref="K55:L55"/>
    <mergeCell ref="K54:L54"/>
    <mergeCell ref="K53:L53"/>
    <mergeCell ref="K52:L52"/>
    <mergeCell ref="K51:L51"/>
    <mergeCell ref="G65:J65"/>
    <mergeCell ref="G66:J66"/>
    <mergeCell ref="K65:L65"/>
    <mergeCell ref="K66:L66"/>
    <mergeCell ref="G50:J50"/>
    <mergeCell ref="G51:J51"/>
    <mergeCell ref="G52:J52"/>
    <mergeCell ref="G47:J47"/>
    <mergeCell ref="G48:J48"/>
    <mergeCell ref="G44:J44"/>
    <mergeCell ref="G45:J45"/>
    <mergeCell ref="G46:J46"/>
    <mergeCell ref="G58:J58"/>
    <mergeCell ref="G61:J61"/>
    <mergeCell ref="G62:J62"/>
    <mergeCell ref="G63:J63"/>
    <mergeCell ref="G49:J49"/>
    <mergeCell ref="S38:T38"/>
    <mergeCell ref="S39:T39"/>
    <mergeCell ref="S40:T40"/>
    <mergeCell ref="S41:T41"/>
    <mergeCell ref="S42:T42"/>
    <mergeCell ref="S43:T43"/>
    <mergeCell ref="K38:L38"/>
    <mergeCell ref="K39:L39"/>
    <mergeCell ref="K40:L40"/>
    <mergeCell ref="K41:L41"/>
    <mergeCell ref="K42:L42"/>
    <mergeCell ref="K43:L43"/>
    <mergeCell ref="M38:N38"/>
    <mergeCell ref="M39:N39"/>
    <mergeCell ref="M40:N40"/>
    <mergeCell ref="M41:N41"/>
    <mergeCell ref="M42:N42"/>
    <mergeCell ref="M43:N43"/>
    <mergeCell ref="K44:L44"/>
    <mergeCell ref="K45:L45"/>
    <mergeCell ref="U38:V38"/>
    <mergeCell ref="U39:V39"/>
    <mergeCell ref="U40:V40"/>
    <mergeCell ref="U41:V41"/>
    <mergeCell ref="U42:V42"/>
    <mergeCell ref="U43:V43"/>
    <mergeCell ref="AA38:AB38"/>
    <mergeCell ref="AA39:AB39"/>
    <mergeCell ref="AA40:AB40"/>
    <mergeCell ref="AA41:AB41"/>
    <mergeCell ref="AA42:AB42"/>
    <mergeCell ref="AA43:AB43"/>
    <mergeCell ref="W38:X38"/>
    <mergeCell ref="W39:X39"/>
    <mergeCell ref="W40:X40"/>
    <mergeCell ref="W41:X41"/>
    <mergeCell ref="W42:X42"/>
    <mergeCell ref="W43:X43"/>
    <mergeCell ref="Y38:Z38"/>
    <mergeCell ref="Y39:Z39"/>
    <mergeCell ref="Y40:Z40"/>
    <mergeCell ref="Y41:Z41"/>
    <mergeCell ref="Y42:Z42"/>
    <mergeCell ref="Y43:Z43"/>
    <mergeCell ref="AC38:AD38"/>
    <mergeCell ref="AC39:AD39"/>
    <mergeCell ref="AC40:AD40"/>
    <mergeCell ref="AC41:AD41"/>
    <mergeCell ref="AC42:AD42"/>
    <mergeCell ref="AC43:AD43"/>
    <mergeCell ref="O47:P47"/>
    <mergeCell ref="O48:P48"/>
    <mergeCell ref="O49:P49"/>
    <mergeCell ref="Q44:R44"/>
    <mergeCell ref="Q45:R45"/>
    <mergeCell ref="Q46:R46"/>
    <mergeCell ref="Q47:R47"/>
    <mergeCell ref="Q48:R48"/>
    <mergeCell ref="Q49:R49"/>
    <mergeCell ref="Q38:R38"/>
    <mergeCell ref="Q39:R39"/>
    <mergeCell ref="Q40:R40"/>
    <mergeCell ref="Q41:R41"/>
    <mergeCell ref="Q42:R42"/>
    <mergeCell ref="Q43:R43"/>
    <mergeCell ref="O44:P44"/>
    <mergeCell ref="O45:P45"/>
    <mergeCell ref="O46:P46"/>
    <mergeCell ref="K46:L46"/>
    <mergeCell ref="K47:L47"/>
    <mergeCell ref="K48:L48"/>
    <mergeCell ref="K49:L49"/>
    <mergeCell ref="M44:N44"/>
    <mergeCell ref="M45:N45"/>
    <mergeCell ref="M46:N46"/>
    <mergeCell ref="M47:N47"/>
    <mergeCell ref="M48:N48"/>
    <mergeCell ref="M49:N49"/>
    <mergeCell ref="AC44:AD44"/>
    <mergeCell ref="AC45:AD45"/>
    <mergeCell ref="AC46:AD46"/>
    <mergeCell ref="AC47:AD47"/>
    <mergeCell ref="AC48:AD48"/>
    <mergeCell ref="AC49:AD49"/>
    <mergeCell ref="Y49:Z49"/>
    <mergeCell ref="S44:T44"/>
    <mergeCell ref="S45:T45"/>
    <mergeCell ref="S46:T46"/>
    <mergeCell ref="S47:T47"/>
    <mergeCell ref="S48:T48"/>
    <mergeCell ref="S49:T49"/>
    <mergeCell ref="U44:V44"/>
    <mergeCell ref="U45:V45"/>
    <mergeCell ref="U46:V46"/>
    <mergeCell ref="U47:V47"/>
    <mergeCell ref="U48:V48"/>
    <mergeCell ref="U49:V49"/>
    <mergeCell ref="W44:X44"/>
    <mergeCell ref="W45:X45"/>
    <mergeCell ref="W46:X46"/>
    <mergeCell ref="W47:X47"/>
    <mergeCell ref="W48:X48"/>
    <mergeCell ref="K50:L50"/>
    <mergeCell ref="Q50:R50"/>
    <mergeCell ref="Q51:R51"/>
    <mergeCell ref="Q52:R52"/>
    <mergeCell ref="Q53:R53"/>
    <mergeCell ref="Q54:R54"/>
    <mergeCell ref="Q55:R55"/>
    <mergeCell ref="Q56:R56"/>
    <mergeCell ref="Q57:R57"/>
    <mergeCell ref="M50:P50"/>
    <mergeCell ref="M51:P51"/>
    <mergeCell ref="M52:P52"/>
    <mergeCell ref="M53:P53"/>
    <mergeCell ref="M54:P54"/>
    <mergeCell ref="M55:P55"/>
    <mergeCell ref="M56:P56"/>
    <mergeCell ref="M57:P57"/>
    <mergeCell ref="AC58:AD58"/>
    <mergeCell ref="AC61:AD61"/>
    <mergeCell ref="AC62:AD62"/>
    <mergeCell ref="AC63:AD63"/>
    <mergeCell ref="W52:X52"/>
    <mergeCell ref="W53:X53"/>
    <mergeCell ref="W54:X54"/>
    <mergeCell ref="W55:X55"/>
    <mergeCell ref="W56:X56"/>
    <mergeCell ref="W57:X57"/>
    <mergeCell ref="W58:X58"/>
    <mergeCell ref="W59:X59"/>
    <mergeCell ref="W60:X60"/>
    <mergeCell ref="W61:X61"/>
    <mergeCell ref="AC66:AD66"/>
    <mergeCell ref="AC67:AD67"/>
    <mergeCell ref="AC68:AD68"/>
    <mergeCell ref="AB29:AD29"/>
    <mergeCell ref="R5:U5"/>
    <mergeCell ref="R6:U6"/>
    <mergeCell ref="R7:U7"/>
    <mergeCell ref="R8:U8"/>
    <mergeCell ref="V5:AD5"/>
    <mergeCell ref="V6:AD6"/>
    <mergeCell ref="V7:AD7"/>
    <mergeCell ref="V8:AD8"/>
    <mergeCell ref="Y68:AB68"/>
    <mergeCell ref="S66:V66"/>
    <mergeCell ref="S67:V67"/>
    <mergeCell ref="Y59:AB59"/>
    <mergeCell ref="Y60:AB60"/>
    <mergeCell ref="Y61:AB61"/>
    <mergeCell ref="Y62:AB62"/>
    <mergeCell ref="Y63:AB63"/>
    <mergeCell ref="W68:X68"/>
    <mergeCell ref="Y64:AB64"/>
    <mergeCell ref="AC64:AD64"/>
    <mergeCell ref="AC65:AD65"/>
    <mergeCell ref="X29:AA29"/>
    <mergeCell ref="Q65:R65"/>
    <mergeCell ref="Q67:R67"/>
    <mergeCell ref="Q68:R68"/>
    <mergeCell ref="M68:P68"/>
    <mergeCell ref="S68:V68"/>
    <mergeCell ref="Y65:AB65"/>
    <mergeCell ref="Y66:AB66"/>
    <mergeCell ref="Y67:AB67"/>
    <mergeCell ref="W64:X64"/>
    <mergeCell ref="W65:X65"/>
    <mergeCell ref="W66:X66"/>
    <mergeCell ref="W67:X67"/>
    <mergeCell ref="S64:V64"/>
    <mergeCell ref="S65:V65"/>
    <mergeCell ref="AA44:AB44"/>
    <mergeCell ref="Q66:R66"/>
    <mergeCell ref="AA45:AB45"/>
    <mergeCell ref="AA46:AB46"/>
    <mergeCell ref="AA47:AB47"/>
    <mergeCell ref="AA48:AB48"/>
    <mergeCell ref="AA49:AB49"/>
    <mergeCell ref="W49:X49"/>
    <mergeCell ref="Y44:Z44"/>
    <mergeCell ref="Y45:Z45"/>
    <mergeCell ref="Y46:Z46"/>
    <mergeCell ref="Y47:Z47"/>
    <mergeCell ref="Y48:Z48"/>
    <mergeCell ref="Q63:R63"/>
    <mergeCell ref="S50:V50"/>
    <mergeCell ref="S51:V51"/>
    <mergeCell ref="S56:V56"/>
    <mergeCell ref="S57:V57"/>
    <mergeCell ref="S58:V58"/>
    <mergeCell ref="S59:V59"/>
    <mergeCell ref="S60:V60"/>
    <mergeCell ref="S61:V61"/>
    <mergeCell ref="S62:V62"/>
    <mergeCell ref="S63:V63"/>
    <mergeCell ref="W62:X62"/>
    <mergeCell ref="W63:X63"/>
    <mergeCell ref="S52:V52"/>
    <mergeCell ref="S53:V53"/>
    <mergeCell ref="S54:V54"/>
    <mergeCell ref="S55:V55"/>
    <mergeCell ref="Q61:R61"/>
    <mergeCell ref="Q62:R62"/>
    <mergeCell ref="AL49:AV49"/>
    <mergeCell ref="AW49:BB49"/>
    <mergeCell ref="AH57:AU57"/>
    <mergeCell ref="AV57:AW57"/>
    <mergeCell ref="AX57:BB57"/>
    <mergeCell ref="W50:X50"/>
    <mergeCell ref="W51:X51"/>
    <mergeCell ref="Y50:AB50"/>
    <mergeCell ref="Y51:AB51"/>
    <mergeCell ref="Y52:AB52"/>
    <mergeCell ref="Y53:AB53"/>
    <mergeCell ref="Y54:AB54"/>
    <mergeCell ref="AC56:AD56"/>
    <mergeCell ref="AC57:AD57"/>
    <mergeCell ref="AC50:AD50"/>
    <mergeCell ref="AC51:AD51"/>
    <mergeCell ref="AF49:AG49"/>
    <mergeCell ref="AC54:AD54"/>
    <mergeCell ref="AC52:AD52"/>
    <mergeCell ref="AC53:AD53"/>
  </mergeCells>
  <phoneticPr fontId="2"/>
  <conditionalFormatting sqref="Y69">
    <cfRule type="cellIs" dxfId="2" priority="1" operator="notEqual">
      <formula>"合計額一致"</formula>
    </cfRule>
  </conditionalFormatting>
  <dataValidations count="3">
    <dataValidation type="list" showInputMessage="1" showErrorMessage="1" sqref="C14" xr:uid="{38D504B1-F0AF-4C26-B352-EF383844E422}">
      <formula1>$AT$11:$AT$26</formula1>
    </dataValidation>
    <dataValidation type="list" allowBlank="1" showInputMessage="1" showErrorMessage="1" sqref="V5:AD5" xr:uid="{50D384DA-21A7-4D1A-92ED-DDEFC8A2C20F}">
      <formula1>$AX$12:$AX$26</formula1>
    </dataValidation>
    <dataValidation type="list" allowBlank="1" showInputMessage="1" showErrorMessage="1" sqref="D11:I11" xr:uid="{996B19A0-44F9-4356-8612-B01A61C83077}">
      <formula1>$AF$1:$AF$16</formula1>
    </dataValidation>
  </dataValidations>
  <printOptions horizontalCentered="1"/>
  <pageMargins left="0.35433070866141736" right="0" top="0.35433070866141736" bottom="0.15748031496062992" header="0.31496062992125984" footer="0.31496062992125984"/>
  <pageSetup paperSize="8" scale="44"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N54"/>
  <sheetViews>
    <sheetView zoomScale="80" zoomScaleNormal="80" workbookViewId="0">
      <selection activeCell="P9" sqref="P9:AD10"/>
    </sheetView>
  </sheetViews>
  <sheetFormatPr defaultColWidth="9" defaultRowHeight="13.2"/>
  <cols>
    <col min="1" max="1" width="2.33203125" style="76" customWidth="1"/>
    <col min="2" max="2" width="11.44140625" style="76" customWidth="1"/>
    <col min="3" max="3" width="3.6640625" style="76" customWidth="1"/>
    <col min="4" max="12" width="4.21875" style="76" customWidth="1"/>
    <col min="13" max="30" width="4.33203125" style="76" customWidth="1"/>
    <col min="31" max="31" width="4.44140625" style="76" customWidth="1"/>
    <col min="32" max="40" width="7.77734375" style="76" customWidth="1"/>
    <col min="41" max="16384" width="9" style="76"/>
  </cols>
  <sheetData>
    <row r="1" spans="1:30" ht="19.95" customHeight="1">
      <c r="A1" s="438" t="s">
        <v>457</v>
      </c>
      <c r="B1" s="258"/>
      <c r="C1" s="80"/>
      <c r="S1" s="179"/>
      <c r="T1" s="179"/>
      <c r="V1" s="77" t="s">
        <v>317</v>
      </c>
      <c r="X1" s="77">
        <v>20</v>
      </c>
      <c r="Y1" s="289"/>
      <c r="Z1" s="77" t="s">
        <v>409</v>
      </c>
      <c r="AA1" s="289"/>
      <c r="AB1" s="77" t="s">
        <v>410</v>
      </c>
      <c r="AC1" s="289"/>
      <c r="AD1" s="77" t="s">
        <v>411</v>
      </c>
    </row>
    <row r="2" spans="1:30" ht="36.6" customHeight="1">
      <c r="A2" s="874" t="s">
        <v>402</v>
      </c>
      <c r="B2" s="874"/>
      <c r="C2" s="874"/>
      <c r="D2" s="874"/>
      <c r="E2" s="874"/>
      <c r="F2" s="874"/>
      <c r="G2" s="874"/>
      <c r="H2" s="874"/>
      <c r="I2" s="874"/>
      <c r="J2" s="874"/>
      <c r="K2" s="874"/>
      <c r="L2" s="874"/>
      <c r="M2" s="874"/>
      <c r="N2" s="874"/>
      <c r="O2" s="874"/>
      <c r="P2" s="874"/>
      <c r="Q2" s="874"/>
      <c r="R2" s="874"/>
      <c r="S2" s="874"/>
      <c r="T2" s="874"/>
      <c r="U2" s="874"/>
      <c r="V2" s="874"/>
      <c r="W2" s="874"/>
      <c r="X2" s="874"/>
      <c r="Y2" s="874"/>
      <c r="Z2" s="874"/>
      <c r="AA2" s="874"/>
      <c r="AB2" s="874"/>
      <c r="AC2" s="874"/>
      <c r="AD2" s="874"/>
    </row>
    <row r="3" spans="1:30" ht="18.600000000000001" customHeight="1">
      <c r="B3" s="310"/>
      <c r="C3" s="310"/>
      <c r="D3" s="310"/>
      <c r="E3" s="310"/>
      <c r="F3" s="310"/>
      <c r="G3" s="310"/>
      <c r="H3" s="310"/>
      <c r="I3" s="310"/>
      <c r="J3" s="310"/>
      <c r="K3" s="310"/>
      <c r="L3" s="310"/>
      <c r="M3" s="952" t="str">
        <f>'①収支予算書(様式)'!L3</f>
        <v/>
      </c>
      <c r="N3" s="952"/>
      <c r="O3" s="952"/>
      <c r="P3" s="952"/>
      <c r="Q3" s="952"/>
      <c r="R3" s="310"/>
      <c r="S3" s="310"/>
      <c r="T3" s="310"/>
      <c r="U3" s="310"/>
      <c r="V3" s="310"/>
      <c r="W3" s="310"/>
      <c r="X3" s="310"/>
      <c r="Y3" s="310"/>
      <c r="Z3" s="310"/>
      <c r="AA3" s="310"/>
      <c r="AB3" s="310"/>
      <c r="AC3" s="310"/>
      <c r="AD3" s="310"/>
    </row>
    <row r="4" spans="1:30" ht="13.2" customHeight="1" thickBot="1">
      <c r="A4" s="860"/>
      <c r="B4" s="860"/>
      <c r="C4" s="860"/>
      <c r="D4" s="860"/>
      <c r="E4" s="860"/>
      <c r="F4" s="860"/>
      <c r="G4" s="860"/>
      <c r="H4" s="860"/>
      <c r="I4" s="860"/>
      <c r="J4" s="860"/>
      <c r="K4" s="860"/>
      <c r="L4" s="860"/>
      <c r="M4" s="860"/>
      <c r="N4" s="860"/>
      <c r="O4" s="860"/>
      <c r="P4" s="860"/>
      <c r="Q4" s="860"/>
      <c r="R4" s="860"/>
      <c r="S4" s="860"/>
      <c r="T4" s="860"/>
      <c r="U4" s="860"/>
      <c r="V4" s="860"/>
      <c r="W4" s="860"/>
      <c r="X4" s="860"/>
      <c r="Y4" s="860"/>
      <c r="Z4" s="860"/>
      <c r="AA4" s="860"/>
      <c r="AB4" s="860"/>
      <c r="AC4" s="860"/>
      <c r="AD4" s="860"/>
    </row>
    <row r="5" spans="1:30" ht="19.95" customHeight="1">
      <c r="A5" s="259"/>
      <c r="B5" s="259"/>
      <c r="C5" s="259"/>
      <c r="M5" s="578" t="s">
        <v>247</v>
      </c>
      <c r="N5" s="579"/>
      <c r="O5" s="579"/>
      <c r="P5" s="579"/>
      <c r="Q5" s="579"/>
      <c r="R5" s="580"/>
      <c r="S5" s="877" t="str">
        <f>'①収支予算書(様式)'!V5</f>
        <v>地区選択</v>
      </c>
      <c r="T5" s="878"/>
      <c r="U5" s="878"/>
      <c r="V5" s="878"/>
      <c r="W5" s="878"/>
      <c r="X5" s="878"/>
      <c r="Y5" s="878"/>
      <c r="Z5" s="878"/>
      <c r="AA5" s="878"/>
      <c r="AB5" s="878"/>
      <c r="AC5" s="878"/>
      <c r="AD5" s="879"/>
    </row>
    <row r="6" spans="1:30" ht="19.95" customHeight="1">
      <c r="A6" s="260"/>
      <c r="B6" s="259"/>
      <c r="C6" s="259"/>
      <c r="M6" s="581" t="s">
        <v>248</v>
      </c>
      <c r="N6" s="582"/>
      <c r="O6" s="582"/>
      <c r="P6" s="582"/>
      <c r="Q6" s="582"/>
      <c r="R6" s="583"/>
      <c r="S6" s="880">
        <f>'①収支予算書(様式)'!V6</f>
        <v>0</v>
      </c>
      <c r="T6" s="881"/>
      <c r="U6" s="881"/>
      <c r="V6" s="881"/>
      <c r="W6" s="881"/>
      <c r="X6" s="881"/>
      <c r="Y6" s="881"/>
      <c r="Z6" s="881"/>
      <c r="AA6" s="881"/>
      <c r="AB6" s="881"/>
      <c r="AC6" s="881"/>
      <c r="AD6" s="882"/>
    </row>
    <row r="7" spans="1:30" ht="19.95" customHeight="1">
      <c r="A7" s="260"/>
      <c r="B7" s="259"/>
      <c r="C7" s="259"/>
      <c r="M7" s="581" t="s">
        <v>24</v>
      </c>
      <c r="N7" s="582"/>
      <c r="O7" s="582"/>
      <c r="P7" s="582"/>
      <c r="Q7" s="582"/>
      <c r="R7" s="583"/>
      <c r="S7" s="880">
        <f>'①収支予算書(様式)'!V7</f>
        <v>0</v>
      </c>
      <c r="T7" s="881"/>
      <c r="U7" s="881"/>
      <c r="V7" s="881"/>
      <c r="W7" s="881"/>
      <c r="X7" s="881"/>
      <c r="Y7" s="881"/>
      <c r="Z7" s="881"/>
      <c r="AA7" s="881"/>
      <c r="AB7" s="881"/>
      <c r="AC7" s="881"/>
      <c r="AD7" s="882"/>
    </row>
    <row r="8" spans="1:30" ht="16.5" customHeight="1" thickBot="1">
      <c r="A8" s="259"/>
      <c r="B8" s="259"/>
      <c r="C8" s="259"/>
      <c r="M8" s="584" t="s">
        <v>371</v>
      </c>
      <c r="N8" s="585"/>
      <c r="O8" s="585"/>
      <c r="P8" s="585"/>
      <c r="Q8" s="585"/>
      <c r="R8" s="586"/>
      <c r="S8" s="883">
        <f>'①収支予算書(様式)'!V8</f>
        <v>0</v>
      </c>
      <c r="T8" s="884"/>
      <c r="U8" s="884"/>
      <c r="V8" s="884"/>
      <c r="W8" s="884"/>
      <c r="X8" s="884"/>
      <c r="Y8" s="884"/>
      <c r="Z8" s="884"/>
      <c r="AA8" s="884"/>
      <c r="AB8" s="884"/>
      <c r="AC8" s="884"/>
      <c r="AD8" s="885"/>
    </row>
    <row r="9" spans="1:30" ht="16.5" customHeight="1">
      <c r="A9" s="261"/>
      <c r="B9" s="261"/>
      <c r="C9" s="261"/>
      <c r="D9" s="262"/>
      <c r="E9" s="262"/>
      <c r="F9" s="262"/>
      <c r="M9" s="263"/>
      <c r="N9" s="263"/>
      <c r="O9" s="263"/>
      <c r="P9" s="958"/>
      <c r="Q9" s="958"/>
      <c r="R9" s="958"/>
      <c r="S9" s="958"/>
      <c r="T9" s="958"/>
      <c r="U9" s="958"/>
      <c r="V9" s="958"/>
      <c r="W9" s="958"/>
      <c r="X9" s="958"/>
      <c r="Y9" s="958"/>
      <c r="Z9" s="958"/>
      <c r="AA9" s="959"/>
      <c r="AB9" s="959"/>
      <c r="AC9" s="959"/>
      <c r="AD9" s="959"/>
    </row>
    <row r="10" spans="1:30" ht="25.95" customHeight="1" thickBot="1">
      <c r="A10" s="261"/>
      <c r="B10" s="261"/>
      <c r="C10" s="261"/>
      <c r="D10" s="264"/>
      <c r="E10" s="264"/>
      <c r="F10" s="264"/>
      <c r="G10" s="78"/>
      <c r="H10" s="78"/>
      <c r="I10" s="78"/>
      <c r="J10" s="78"/>
      <c r="K10" s="78"/>
      <c r="L10" s="78"/>
      <c r="M10" s="78"/>
      <c r="N10" s="78"/>
      <c r="O10" s="78"/>
      <c r="P10" s="78"/>
      <c r="Q10" s="78"/>
      <c r="R10" s="78"/>
      <c r="S10" s="78"/>
      <c r="T10" s="78"/>
      <c r="U10" s="78"/>
      <c r="V10" s="78"/>
      <c r="W10" s="78"/>
      <c r="X10" s="78"/>
      <c r="Y10" s="78"/>
      <c r="Z10" s="78"/>
      <c r="AA10" s="78"/>
      <c r="AB10" s="78"/>
      <c r="AC10" s="78"/>
    </row>
    <row r="11" spans="1:30" ht="21" customHeight="1" thickBot="1">
      <c r="A11" s="857" t="s">
        <v>78</v>
      </c>
      <c r="B11" s="858"/>
      <c r="C11" s="858"/>
      <c r="D11" s="870" t="str">
        <f>'①収支予算書(様式)'!D10:AD10</f>
        <v/>
      </c>
      <c r="E11" s="868"/>
      <c r="F11" s="868"/>
      <c r="G11" s="868"/>
      <c r="H11" s="868"/>
      <c r="I11" s="868"/>
      <c r="J11" s="868"/>
      <c r="K11" s="868"/>
      <c r="L11" s="868"/>
      <c r="M11" s="868"/>
      <c r="N11" s="868"/>
      <c r="O11" s="868"/>
      <c r="P11" s="868"/>
      <c r="Q11" s="868"/>
      <c r="R11" s="868"/>
      <c r="S11" s="868"/>
      <c r="T11" s="868"/>
      <c r="U11" s="868"/>
      <c r="V11" s="868"/>
      <c r="W11" s="868"/>
      <c r="X11" s="868"/>
      <c r="Y11" s="868"/>
      <c r="Z11" s="868"/>
      <c r="AA11" s="868"/>
      <c r="AB11" s="868"/>
      <c r="AC11" s="868"/>
      <c r="AD11" s="869"/>
    </row>
    <row r="12" spans="1:30" ht="21.45" customHeight="1" thickBot="1">
      <c r="A12" s="866" t="s">
        <v>68</v>
      </c>
      <c r="B12" s="867"/>
      <c r="C12" s="867"/>
      <c r="D12" s="861" t="str">
        <f>'①収支予算書(様式)'!D11</f>
        <v>カテゴリー選択</v>
      </c>
      <c r="E12" s="862"/>
      <c r="F12" s="862"/>
      <c r="G12" s="868">
        <f>'①収支予算書(様式)'!J11</f>
        <v>0</v>
      </c>
      <c r="H12" s="868"/>
      <c r="I12" s="868"/>
      <c r="J12" s="868"/>
      <c r="K12" s="868"/>
      <c r="L12" s="868"/>
      <c r="M12" s="868"/>
      <c r="N12" s="868"/>
      <c r="O12" s="868"/>
      <c r="P12" s="868"/>
      <c r="Q12" s="868"/>
      <c r="R12" s="868"/>
      <c r="S12" s="868"/>
      <c r="T12" s="868"/>
      <c r="U12" s="868"/>
      <c r="V12" s="868"/>
      <c r="W12" s="868"/>
      <c r="X12" s="868"/>
      <c r="Y12" s="868"/>
      <c r="Z12" s="868"/>
      <c r="AA12" s="868"/>
      <c r="AB12" s="868"/>
      <c r="AC12" s="868"/>
      <c r="AD12" s="869"/>
    </row>
    <row r="13" spans="1:30" ht="21.45" customHeight="1" thickBot="1">
      <c r="A13" s="866" t="s">
        <v>74</v>
      </c>
      <c r="B13" s="867"/>
      <c r="C13" s="867"/>
      <c r="D13" s="361">
        <v>20</v>
      </c>
      <c r="E13" s="281">
        <f>'①収支予算書(様式)'!D15</f>
        <v>0</v>
      </c>
      <c r="F13" s="281" t="s">
        <v>403</v>
      </c>
      <c r="G13" s="283">
        <f>'①収支予算書(様式)'!F15</f>
        <v>0</v>
      </c>
      <c r="H13" s="283" t="s">
        <v>404</v>
      </c>
      <c r="I13" s="283">
        <f>'①収支予算書(様式)'!H15</f>
        <v>0</v>
      </c>
      <c r="J13" s="281" t="s">
        <v>405</v>
      </c>
      <c r="K13" s="281" t="s">
        <v>406</v>
      </c>
      <c r="L13" s="281">
        <v>20</v>
      </c>
      <c r="M13" s="281">
        <f>'①収支予算書(様式)'!L15</f>
        <v>0</v>
      </c>
      <c r="N13" s="281" t="s">
        <v>403</v>
      </c>
      <c r="O13" s="281">
        <f>'①収支予算書(様式)'!N15</f>
        <v>0</v>
      </c>
      <c r="P13" s="283" t="s">
        <v>404</v>
      </c>
      <c r="Q13" s="283">
        <f>'①収支予算書(様式)'!P15</f>
        <v>0</v>
      </c>
      <c r="R13" s="283" t="s">
        <v>407</v>
      </c>
      <c r="S13" s="283"/>
      <c r="T13" s="283"/>
      <c r="U13" s="283"/>
      <c r="V13" s="283"/>
      <c r="W13" s="283"/>
      <c r="X13" s="283"/>
      <c r="Y13" s="283"/>
      <c r="Z13" s="283"/>
      <c r="AA13" s="282"/>
      <c r="AB13" s="282"/>
      <c r="AC13" s="282"/>
      <c r="AD13" s="284"/>
    </row>
    <row r="14" spans="1:30" ht="21" customHeight="1" thickBot="1">
      <c r="A14" s="875" t="s">
        <v>76</v>
      </c>
      <c r="B14" s="876"/>
      <c r="C14" s="876"/>
      <c r="D14" s="870">
        <f>'①収支予算書(様式)'!C16</f>
        <v>0</v>
      </c>
      <c r="E14" s="868"/>
      <c r="F14" s="868"/>
      <c r="G14" s="868"/>
      <c r="H14" s="868"/>
      <c r="I14" s="868"/>
      <c r="J14" s="868"/>
      <c r="K14" s="868"/>
      <c r="L14" s="868"/>
      <c r="M14" s="868"/>
      <c r="N14" s="868"/>
      <c r="O14" s="868"/>
      <c r="P14" s="868"/>
      <c r="Q14" s="868"/>
      <c r="R14" s="868"/>
      <c r="S14" s="868"/>
      <c r="T14" s="868"/>
      <c r="U14" s="868"/>
      <c r="V14" s="868"/>
      <c r="W14" s="868"/>
      <c r="X14" s="868"/>
      <c r="Y14" s="868"/>
      <c r="Z14" s="868"/>
      <c r="AA14" s="868"/>
      <c r="AB14" s="868"/>
      <c r="AC14" s="868"/>
      <c r="AD14" s="869"/>
    </row>
    <row r="15" spans="1:30" ht="12.6" customHeight="1">
      <c r="A15" s="265"/>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row>
    <row r="16" spans="1:30" ht="24" customHeight="1" thickBot="1">
      <c r="A16" s="76" t="s">
        <v>7</v>
      </c>
      <c r="B16" s="80"/>
      <c r="C16" s="80"/>
      <c r="D16" s="80"/>
      <c r="E16" s="80"/>
      <c r="F16" s="80"/>
      <c r="G16" s="859" t="s">
        <v>5</v>
      </c>
      <c r="H16" s="859"/>
      <c r="I16" s="859"/>
      <c r="J16" s="859"/>
      <c r="K16" s="859"/>
      <c r="L16" s="859"/>
      <c r="M16" s="859"/>
      <c r="N16" s="859"/>
      <c r="O16" s="859"/>
      <c r="P16" s="859"/>
      <c r="Q16" s="859"/>
      <c r="R16" s="859"/>
      <c r="S16" s="859"/>
      <c r="T16" s="859"/>
      <c r="U16" s="859"/>
      <c r="V16" s="859"/>
      <c r="W16" s="859"/>
      <c r="X16" s="859"/>
      <c r="Y16" s="859"/>
      <c r="Z16" s="859"/>
      <c r="AA16" s="859"/>
      <c r="AB16" s="859"/>
      <c r="AC16" s="859"/>
      <c r="AD16" s="859"/>
    </row>
    <row r="17" spans="1:40" ht="18" customHeight="1" thickBot="1">
      <c r="A17" s="863" t="s">
        <v>4</v>
      </c>
      <c r="B17" s="864"/>
      <c r="C17" s="865"/>
      <c r="D17" s="863" t="s">
        <v>32</v>
      </c>
      <c r="E17" s="864"/>
      <c r="F17" s="865"/>
      <c r="G17" s="863" t="s">
        <v>46</v>
      </c>
      <c r="H17" s="864"/>
      <c r="I17" s="865"/>
      <c r="J17" s="871" t="s">
        <v>6</v>
      </c>
      <c r="K17" s="872"/>
      <c r="L17" s="872"/>
      <c r="M17" s="872"/>
      <c r="N17" s="872"/>
      <c r="O17" s="872"/>
      <c r="P17" s="872"/>
      <c r="Q17" s="872"/>
      <c r="R17" s="872"/>
      <c r="S17" s="872"/>
      <c r="T17" s="872"/>
      <c r="U17" s="872"/>
      <c r="V17" s="872"/>
      <c r="W17" s="872"/>
      <c r="X17" s="872"/>
      <c r="Y17" s="872"/>
      <c r="Z17" s="872"/>
      <c r="AA17" s="872"/>
      <c r="AB17" s="872"/>
      <c r="AC17" s="872"/>
      <c r="AD17" s="873"/>
    </row>
    <row r="18" spans="1:40" ht="18" customHeight="1">
      <c r="A18" s="913" t="s">
        <v>340</v>
      </c>
      <c r="B18" s="914"/>
      <c r="C18" s="914"/>
      <c r="D18" s="928">
        <f>'①収支予算書(様式)'!D23</f>
        <v>0</v>
      </c>
      <c r="E18" s="929"/>
      <c r="F18" s="930"/>
      <c r="G18" s="931"/>
      <c r="H18" s="932"/>
      <c r="I18" s="524"/>
      <c r="J18" s="960"/>
      <c r="K18" s="961"/>
      <c r="L18" s="961"/>
      <c r="M18" s="961"/>
      <c r="N18" s="961"/>
      <c r="O18" s="961"/>
      <c r="P18" s="961"/>
      <c r="Q18" s="961"/>
      <c r="R18" s="961"/>
      <c r="S18" s="961"/>
      <c r="T18" s="961"/>
      <c r="U18" s="961"/>
      <c r="V18" s="961"/>
      <c r="W18" s="961"/>
      <c r="X18" s="961"/>
      <c r="Y18" s="961"/>
      <c r="Z18" s="961"/>
      <c r="AA18" s="961"/>
      <c r="AB18" s="961"/>
      <c r="AC18" s="961"/>
      <c r="AD18" s="962"/>
    </row>
    <row r="19" spans="1:40" ht="18" customHeight="1">
      <c r="A19" s="915" t="s">
        <v>35</v>
      </c>
      <c r="B19" s="916"/>
      <c r="C19" s="916"/>
      <c r="D19" s="919">
        <f>'①収支予算書(様式)'!D24</f>
        <v>0</v>
      </c>
      <c r="E19" s="920"/>
      <c r="F19" s="921"/>
      <c r="G19" s="933"/>
      <c r="H19" s="895"/>
      <c r="I19" s="606"/>
      <c r="J19" s="889"/>
      <c r="K19" s="890"/>
      <c r="L19" s="890"/>
      <c r="M19" s="890"/>
      <c r="N19" s="890"/>
      <c r="O19" s="890"/>
      <c r="P19" s="890"/>
      <c r="Q19" s="890"/>
      <c r="R19" s="890"/>
      <c r="S19" s="890"/>
      <c r="T19" s="890"/>
      <c r="U19" s="890"/>
      <c r="V19" s="890"/>
      <c r="W19" s="890"/>
      <c r="X19" s="890"/>
      <c r="Y19" s="890"/>
      <c r="Z19" s="890"/>
      <c r="AA19" s="890"/>
      <c r="AB19" s="890"/>
      <c r="AC19" s="890"/>
      <c r="AD19" s="891"/>
    </row>
    <row r="20" spans="1:40" ht="18" customHeight="1">
      <c r="A20" s="915" t="s">
        <v>36</v>
      </c>
      <c r="B20" s="916"/>
      <c r="C20" s="916"/>
      <c r="D20" s="919">
        <f>'①収支予算書(様式)'!D25</f>
        <v>0</v>
      </c>
      <c r="E20" s="920"/>
      <c r="F20" s="921"/>
      <c r="G20" s="933"/>
      <c r="H20" s="895"/>
      <c r="I20" s="606"/>
      <c r="J20" s="889"/>
      <c r="K20" s="890"/>
      <c r="L20" s="890"/>
      <c r="M20" s="890"/>
      <c r="N20" s="890"/>
      <c r="O20" s="890"/>
      <c r="P20" s="890"/>
      <c r="Q20" s="890"/>
      <c r="R20" s="890"/>
      <c r="S20" s="890"/>
      <c r="T20" s="890"/>
      <c r="U20" s="890"/>
      <c r="V20" s="890"/>
      <c r="W20" s="890"/>
      <c r="X20" s="890"/>
      <c r="Y20" s="890"/>
      <c r="Z20" s="890"/>
      <c r="AA20" s="890"/>
      <c r="AB20" s="890"/>
      <c r="AC20" s="890"/>
      <c r="AD20" s="891"/>
    </row>
    <row r="21" spans="1:40" ht="18" customHeight="1">
      <c r="A21" s="915" t="s">
        <v>37</v>
      </c>
      <c r="B21" s="916"/>
      <c r="C21" s="916"/>
      <c r="D21" s="919">
        <f>'①収支予算書(様式)'!D26</f>
        <v>0</v>
      </c>
      <c r="E21" s="920"/>
      <c r="F21" s="921"/>
      <c r="G21" s="933"/>
      <c r="H21" s="895"/>
      <c r="I21" s="606"/>
      <c r="J21" s="889"/>
      <c r="K21" s="890"/>
      <c r="L21" s="890"/>
      <c r="M21" s="890"/>
      <c r="N21" s="890"/>
      <c r="O21" s="890"/>
      <c r="P21" s="890"/>
      <c r="Q21" s="890"/>
      <c r="R21" s="890"/>
      <c r="S21" s="890"/>
      <c r="T21" s="890"/>
      <c r="U21" s="890"/>
      <c r="V21" s="890"/>
      <c r="W21" s="890"/>
      <c r="X21" s="890"/>
      <c r="Y21" s="890"/>
      <c r="Z21" s="890"/>
      <c r="AA21" s="890"/>
      <c r="AB21" s="890"/>
      <c r="AC21" s="890"/>
      <c r="AD21" s="891"/>
    </row>
    <row r="22" spans="1:40" ht="18" customHeight="1">
      <c r="A22" s="917" t="s">
        <v>38</v>
      </c>
      <c r="B22" s="918"/>
      <c r="C22" s="918"/>
      <c r="D22" s="919">
        <f>'①収支予算書(様式)'!D27</f>
        <v>0</v>
      </c>
      <c r="E22" s="920"/>
      <c r="F22" s="921"/>
      <c r="G22" s="933"/>
      <c r="H22" s="895"/>
      <c r="I22" s="606"/>
      <c r="J22" s="892"/>
      <c r="K22" s="893"/>
      <c r="L22" s="893"/>
      <c r="M22" s="893"/>
      <c r="N22" s="893"/>
      <c r="O22" s="893"/>
      <c r="P22" s="893"/>
      <c r="Q22" s="893"/>
      <c r="R22" s="893"/>
      <c r="S22" s="893"/>
      <c r="T22" s="893"/>
      <c r="U22" s="893"/>
      <c r="V22" s="893"/>
      <c r="W22" s="893"/>
      <c r="X22" s="893"/>
      <c r="Y22" s="893"/>
      <c r="Z22" s="893"/>
      <c r="AA22" s="893"/>
      <c r="AB22" s="893"/>
      <c r="AC22" s="893"/>
      <c r="AD22" s="894"/>
    </row>
    <row r="23" spans="1:40" ht="18" customHeight="1">
      <c r="A23" s="906" t="s">
        <v>39</v>
      </c>
      <c r="B23" s="907"/>
      <c r="C23" s="907"/>
      <c r="D23" s="919">
        <f>'①収支予算書(様式)'!D28</f>
        <v>0</v>
      </c>
      <c r="E23" s="920"/>
      <c r="F23" s="921"/>
      <c r="G23" s="934">
        <f>M23*R23</f>
        <v>0</v>
      </c>
      <c r="H23" s="935"/>
      <c r="I23" s="936"/>
      <c r="J23" s="650" t="s">
        <v>288</v>
      </c>
      <c r="K23" s="651"/>
      <c r="L23" s="652"/>
      <c r="M23" s="659"/>
      <c r="N23" s="966"/>
      <c r="O23" s="664" t="s">
        <v>289</v>
      </c>
      <c r="P23" s="665"/>
      <c r="Q23" s="896"/>
      <c r="R23" s="659"/>
      <c r="S23" s="660"/>
      <c r="T23" s="285"/>
      <c r="U23" s="277"/>
      <c r="V23" s="277"/>
      <c r="W23" s="277"/>
      <c r="X23" s="277"/>
      <c r="Y23" s="277"/>
      <c r="Z23" s="277"/>
      <c r="AA23" s="277"/>
      <c r="AB23" s="277"/>
      <c r="AC23" s="277"/>
      <c r="AD23" s="280"/>
    </row>
    <row r="24" spans="1:40" ht="18" customHeight="1" thickBot="1">
      <c r="A24" s="917" t="s">
        <v>40</v>
      </c>
      <c r="B24" s="918"/>
      <c r="C24" s="918"/>
      <c r="D24" s="919">
        <f>'①収支予算書(様式)'!D29</f>
        <v>0</v>
      </c>
      <c r="E24" s="920"/>
      <c r="F24" s="921"/>
      <c r="G24" s="934">
        <f>M24*(R24+W24)+AB24</f>
        <v>0</v>
      </c>
      <c r="H24" s="935"/>
      <c r="I24" s="936"/>
      <c r="J24" s="650" t="s">
        <v>285</v>
      </c>
      <c r="K24" s="651"/>
      <c r="L24" s="652"/>
      <c r="M24" s="605"/>
      <c r="N24" s="895"/>
      <c r="O24" s="666" t="s">
        <v>287</v>
      </c>
      <c r="P24" s="651"/>
      <c r="Q24" s="652"/>
      <c r="R24" s="659"/>
      <c r="S24" s="660"/>
      <c r="T24" s="666" t="s">
        <v>286</v>
      </c>
      <c r="U24" s="651"/>
      <c r="V24" s="651"/>
      <c r="W24" s="659"/>
      <c r="X24" s="660"/>
      <c r="Y24" s="535" t="s">
        <v>408</v>
      </c>
      <c r="Z24" s="536"/>
      <c r="AA24" s="537"/>
      <c r="AB24" s="963">
        <f>AM30</f>
        <v>0</v>
      </c>
      <c r="AC24" s="964"/>
      <c r="AD24" s="965"/>
      <c r="AF24" s="76" t="s">
        <v>374</v>
      </c>
      <c r="AH24" s="178"/>
      <c r="AI24" s="203"/>
      <c r="AJ24" s="77"/>
      <c r="AK24" s="77"/>
      <c r="AL24" s="77"/>
      <c r="AM24" s="77"/>
      <c r="AN24" s="204"/>
    </row>
    <row r="25" spans="1:40" ht="18" customHeight="1" thickBot="1">
      <c r="A25" s="915" t="s">
        <v>41</v>
      </c>
      <c r="B25" s="916"/>
      <c r="C25" s="916"/>
      <c r="D25" s="919">
        <f>'①収支予算書(様式)'!D30</f>
        <v>0</v>
      </c>
      <c r="E25" s="920"/>
      <c r="F25" s="921"/>
      <c r="G25" s="933"/>
      <c r="H25" s="895"/>
      <c r="I25" s="606"/>
      <c r="J25" s="892"/>
      <c r="K25" s="893"/>
      <c r="L25" s="893"/>
      <c r="M25" s="893"/>
      <c r="N25" s="893"/>
      <c r="O25" s="893"/>
      <c r="P25" s="893"/>
      <c r="Q25" s="893"/>
      <c r="R25" s="893"/>
      <c r="S25" s="893"/>
      <c r="T25" s="893"/>
      <c r="U25" s="893"/>
      <c r="V25" s="893"/>
      <c r="W25" s="893"/>
      <c r="X25" s="893"/>
      <c r="Y25" s="893"/>
      <c r="Z25" s="893"/>
      <c r="AA25" s="893"/>
      <c r="AB25" s="893"/>
      <c r="AC25" s="893"/>
      <c r="AD25" s="894"/>
      <c r="AF25" s="847" t="s">
        <v>347</v>
      </c>
      <c r="AG25" s="848"/>
      <c r="AH25" s="316" t="s">
        <v>285</v>
      </c>
      <c r="AI25" s="318" t="s">
        <v>342</v>
      </c>
      <c r="AJ25" s="317" t="s">
        <v>292</v>
      </c>
      <c r="AK25" s="319" t="s">
        <v>286</v>
      </c>
      <c r="AL25" s="317" t="s">
        <v>292</v>
      </c>
      <c r="AM25" s="849" t="s">
        <v>11</v>
      </c>
      <c r="AN25" s="850"/>
    </row>
    <row r="26" spans="1:40" ht="18" customHeight="1" thickTop="1">
      <c r="A26" s="915" t="s">
        <v>42</v>
      </c>
      <c r="B26" s="916"/>
      <c r="C26" s="916"/>
      <c r="D26" s="919">
        <f>'①収支予算書(様式)'!D31</f>
        <v>0</v>
      </c>
      <c r="E26" s="920"/>
      <c r="F26" s="921"/>
      <c r="G26" s="933"/>
      <c r="H26" s="895"/>
      <c r="I26" s="606"/>
      <c r="J26" s="892"/>
      <c r="K26" s="893"/>
      <c r="L26" s="893"/>
      <c r="M26" s="893"/>
      <c r="N26" s="893"/>
      <c r="O26" s="893"/>
      <c r="P26" s="893"/>
      <c r="Q26" s="893"/>
      <c r="R26" s="893"/>
      <c r="S26" s="893"/>
      <c r="T26" s="893"/>
      <c r="U26" s="893"/>
      <c r="V26" s="893"/>
      <c r="W26" s="893"/>
      <c r="X26" s="893"/>
      <c r="Y26" s="893"/>
      <c r="Z26" s="893"/>
      <c r="AA26" s="893"/>
      <c r="AB26" s="893"/>
      <c r="AC26" s="893"/>
      <c r="AD26" s="894"/>
      <c r="AF26" s="814"/>
      <c r="AG26" s="815"/>
      <c r="AH26" s="222"/>
      <c r="AI26" s="193"/>
      <c r="AJ26" s="205">
        <f>AH26*AI26</f>
        <v>0</v>
      </c>
      <c r="AK26" s="193"/>
      <c r="AL26" s="205">
        <f>AH26*AK26</f>
        <v>0</v>
      </c>
      <c r="AM26" s="851">
        <f>AJ26+AL26</f>
        <v>0</v>
      </c>
      <c r="AN26" s="852"/>
    </row>
    <row r="27" spans="1:40" ht="18" customHeight="1">
      <c r="A27" s="917" t="s">
        <v>43</v>
      </c>
      <c r="B27" s="918"/>
      <c r="C27" s="918"/>
      <c r="D27" s="919">
        <f>'①収支予算書(様式)'!D32</f>
        <v>0</v>
      </c>
      <c r="E27" s="920"/>
      <c r="F27" s="921"/>
      <c r="G27" s="933"/>
      <c r="H27" s="895"/>
      <c r="I27" s="606"/>
      <c r="J27" s="892"/>
      <c r="K27" s="893"/>
      <c r="L27" s="893"/>
      <c r="M27" s="893"/>
      <c r="N27" s="893"/>
      <c r="O27" s="893"/>
      <c r="P27" s="893"/>
      <c r="Q27" s="893"/>
      <c r="R27" s="893"/>
      <c r="S27" s="893"/>
      <c r="T27" s="893"/>
      <c r="U27" s="893"/>
      <c r="V27" s="893"/>
      <c r="W27" s="893"/>
      <c r="X27" s="893"/>
      <c r="Y27" s="893"/>
      <c r="Z27" s="893"/>
      <c r="AA27" s="893"/>
      <c r="AB27" s="893"/>
      <c r="AC27" s="893"/>
      <c r="AD27" s="894"/>
      <c r="AF27" s="705"/>
      <c r="AG27" s="706"/>
      <c r="AH27" s="294"/>
      <c r="AI27" s="198"/>
      <c r="AJ27" s="206">
        <f>AH27*AI27</f>
        <v>0</v>
      </c>
      <c r="AK27" s="198"/>
      <c r="AL27" s="206">
        <f>AH27*AK27</f>
        <v>0</v>
      </c>
      <c r="AM27" s="853">
        <f>AJ27+AL27</f>
        <v>0</v>
      </c>
      <c r="AN27" s="854"/>
    </row>
    <row r="28" spans="1:40" ht="18" customHeight="1" thickBot="1">
      <c r="A28" s="926" t="s">
        <v>44</v>
      </c>
      <c r="B28" s="927"/>
      <c r="C28" s="927"/>
      <c r="D28" s="922">
        <f>'①収支予算書(様式)'!D33</f>
        <v>0</v>
      </c>
      <c r="E28" s="923"/>
      <c r="F28" s="924"/>
      <c r="G28" s="937"/>
      <c r="H28" s="938"/>
      <c r="I28" s="939"/>
      <c r="J28" s="886"/>
      <c r="K28" s="887"/>
      <c r="L28" s="887"/>
      <c r="M28" s="887"/>
      <c r="N28" s="887"/>
      <c r="O28" s="887"/>
      <c r="P28" s="887"/>
      <c r="Q28" s="887"/>
      <c r="R28" s="887"/>
      <c r="S28" s="887"/>
      <c r="T28" s="887"/>
      <c r="U28" s="887"/>
      <c r="V28" s="887"/>
      <c r="W28" s="887"/>
      <c r="X28" s="887"/>
      <c r="Y28" s="887"/>
      <c r="Z28" s="887"/>
      <c r="AA28" s="887"/>
      <c r="AB28" s="887"/>
      <c r="AC28" s="887"/>
      <c r="AD28" s="888"/>
      <c r="AF28" s="705"/>
      <c r="AG28" s="706"/>
      <c r="AH28" s="294"/>
      <c r="AI28" s="198"/>
      <c r="AJ28" s="206">
        <f>AH28*AI28</f>
        <v>0</v>
      </c>
      <c r="AK28" s="198"/>
      <c r="AL28" s="206">
        <f>AH28*AK28</f>
        <v>0</v>
      </c>
      <c r="AM28" s="853">
        <f>AJ28+AL28</f>
        <v>0</v>
      </c>
      <c r="AN28" s="854"/>
    </row>
    <row r="29" spans="1:40" ht="18" customHeight="1" thickBot="1">
      <c r="A29" s="863" t="s">
        <v>0</v>
      </c>
      <c r="B29" s="864"/>
      <c r="C29" s="864"/>
      <c r="D29" s="925">
        <f>'①収支予算書(様式)'!D34</f>
        <v>0</v>
      </c>
      <c r="E29" s="925"/>
      <c r="F29" s="925"/>
      <c r="G29" s="909">
        <f>SUM(G18:G28)</f>
        <v>0</v>
      </c>
      <c r="H29" s="910"/>
      <c r="I29" s="911"/>
      <c r="J29" s="99"/>
      <c r="K29" s="99"/>
      <c r="L29" s="99"/>
      <c r="M29" s="242"/>
      <c r="N29" s="242"/>
      <c r="O29" s="242"/>
      <c r="P29" s="80"/>
      <c r="Q29" s="80"/>
      <c r="R29" s="80"/>
      <c r="S29" s="80"/>
      <c r="T29" s="80"/>
      <c r="U29" s="80"/>
      <c r="V29" s="80"/>
      <c r="W29" s="80"/>
      <c r="X29" s="80"/>
      <c r="Y29" s="80"/>
      <c r="Z29" s="80"/>
      <c r="AA29" s="80"/>
      <c r="AB29" s="80"/>
      <c r="AC29" s="80"/>
      <c r="AD29" s="80"/>
      <c r="AF29" s="710"/>
      <c r="AG29" s="711"/>
      <c r="AH29" s="295"/>
      <c r="AI29" s="201"/>
      <c r="AJ29" s="320">
        <f>AH29*AI29</f>
        <v>0</v>
      </c>
      <c r="AK29" s="201"/>
      <c r="AL29" s="320">
        <f>AH29*AK29</f>
        <v>0</v>
      </c>
      <c r="AM29" s="855">
        <f>AJ29+AL29</f>
        <v>0</v>
      </c>
      <c r="AN29" s="856"/>
    </row>
    <row r="30" spans="1:40" ht="18" customHeight="1">
      <c r="A30" s="266"/>
      <c r="B30" s="266"/>
      <c r="C30" s="266"/>
      <c r="D30" s="267"/>
      <c r="E30" s="267"/>
      <c r="F30" s="267"/>
      <c r="G30" s="80"/>
      <c r="H30" s="80"/>
      <c r="I30" s="80"/>
      <c r="J30" s="80"/>
      <c r="K30" s="80"/>
      <c r="L30" s="80"/>
      <c r="M30" s="80"/>
      <c r="N30" s="80"/>
      <c r="O30" s="80"/>
      <c r="P30" s="80"/>
      <c r="Q30" s="80"/>
      <c r="R30" s="80"/>
      <c r="S30" s="80"/>
      <c r="T30" s="80"/>
      <c r="U30" s="80"/>
      <c r="V30" s="80"/>
      <c r="W30" s="80"/>
      <c r="X30" s="80"/>
      <c r="Y30" s="80"/>
      <c r="Z30" s="80"/>
      <c r="AA30" s="80"/>
      <c r="AB30" s="80"/>
      <c r="AC30" s="80"/>
      <c r="AD30" s="80"/>
      <c r="AF30" s="286"/>
      <c r="AG30" s="286"/>
      <c r="AH30" s="287"/>
      <c r="AI30" s="288"/>
      <c r="AJ30" s="288"/>
      <c r="AK30" s="288"/>
      <c r="AL30" s="212" t="s">
        <v>348</v>
      </c>
      <c r="AM30" s="818">
        <f>SUM(AM26:AN29)</f>
        <v>0</v>
      </c>
      <c r="AN30" s="818"/>
    </row>
    <row r="31" spans="1:40" ht="24" customHeight="1" thickBot="1">
      <c r="A31" s="76" t="s">
        <v>21</v>
      </c>
    </row>
    <row r="32" spans="1:40" s="77" customFormat="1" ht="36" customHeight="1" thickBot="1">
      <c r="A32" s="863" t="s">
        <v>4</v>
      </c>
      <c r="B32" s="864"/>
      <c r="C32" s="864"/>
      <c r="D32" s="946" t="s">
        <v>32</v>
      </c>
      <c r="E32" s="947"/>
      <c r="F32" s="948"/>
      <c r="G32" s="946" t="s">
        <v>46</v>
      </c>
      <c r="H32" s="947"/>
      <c r="I32" s="948"/>
      <c r="J32" s="864" t="s">
        <v>500</v>
      </c>
      <c r="K32" s="864"/>
      <c r="L32" s="864"/>
      <c r="M32" s="864"/>
      <c r="N32" s="864"/>
      <c r="O32" s="864"/>
      <c r="P32" s="864"/>
      <c r="Q32" s="864"/>
      <c r="R32" s="864"/>
      <c r="S32" s="864"/>
      <c r="T32" s="864"/>
      <c r="U32" s="864"/>
      <c r="V32" s="864"/>
      <c r="W32" s="864"/>
      <c r="X32" s="864"/>
      <c r="Y32" s="864"/>
      <c r="Z32" s="864"/>
      <c r="AA32" s="864"/>
      <c r="AB32" s="864"/>
      <c r="AC32" s="864"/>
      <c r="AD32" s="865"/>
      <c r="AE32" s="76"/>
      <c r="AF32" s="76"/>
      <c r="AG32" s="76"/>
      <c r="AH32" s="76"/>
      <c r="AI32" s="76"/>
      <c r="AJ32" s="76"/>
      <c r="AK32" s="76"/>
      <c r="AL32" s="76"/>
    </row>
    <row r="33" spans="1:30" ht="36" customHeight="1">
      <c r="A33" s="898" t="s">
        <v>3</v>
      </c>
      <c r="B33" s="899"/>
      <c r="C33" s="900"/>
      <c r="D33" s="928">
        <f>'①収支予算書(様式)'!D38</f>
        <v>0</v>
      </c>
      <c r="E33" s="929"/>
      <c r="F33" s="930"/>
      <c r="G33" s="949" t="str">
        <f>支出明細集計_リスト!D4</f>
        <v/>
      </c>
      <c r="H33" s="950"/>
      <c r="I33" s="951"/>
      <c r="J33" s="956">
        <f>③支出明細書!W5</f>
        <v>0</v>
      </c>
      <c r="K33" s="956"/>
      <c r="L33" s="956"/>
      <c r="M33" s="956"/>
      <c r="N33" s="956"/>
      <c r="O33" s="956"/>
      <c r="P33" s="956"/>
      <c r="Q33" s="956"/>
      <c r="R33" s="956"/>
      <c r="S33" s="956"/>
      <c r="T33" s="956"/>
      <c r="U33" s="956"/>
      <c r="V33" s="956"/>
      <c r="W33" s="956"/>
      <c r="X33" s="956"/>
      <c r="Y33" s="956"/>
      <c r="Z33" s="956"/>
      <c r="AA33" s="956"/>
      <c r="AB33" s="956"/>
      <c r="AC33" s="956"/>
      <c r="AD33" s="957"/>
    </row>
    <row r="34" spans="1:30" ht="36" customHeight="1">
      <c r="A34" s="906" t="s">
        <v>2</v>
      </c>
      <c r="B34" s="907"/>
      <c r="C34" s="908"/>
      <c r="D34" s="919">
        <f>'①収支予算書(様式)'!D44</f>
        <v>0</v>
      </c>
      <c r="E34" s="920"/>
      <c r="F34" s="921"/>
      <c r="G34" s="943" t="str">
        <f>支出明細集計_リスト!D6</f>
        <v/>
      </c>
      <c r="H34" s="944"/>
      <c r="I34" s="945"/>
      <c r="J34" s="956">
        <f>③支出明細書!W7</f>
        <v>0</v>
      </c>
      <c r="K34" s="956"/>
      <c r="L34" s="956"/>
      <c r="M34" s="956"/>
      <c r="N34" s="956"/>
      <c r="O34" s="956"/>
      <c r="P34" s="956"/>
      <c r="Q34" s="956"/>
      <c r="R34" s="956"/>
      <c r="S34" s="956"/>
      <c r="T34" s="956"/>
      <c r="U34" s="956"/>
      <c r="V34" s="956"/>
      <c r="W34" s="956"/>
      <c r="X34" s="956"/>
      <c r="Y34" s="956"/>
      <c r="Z34" s="956"/>
      <c r="AA34" s="956"/>
      <c r="AB34" s="956"/>
      <c r="AC34" s="956"/>
      <c r="AD34" s="957"/>
    </row>
    <row r="35" spans="1:30" ht="18" customHeight="1">
      <c r="A35" s="906" t="s">
        <v>1</v>
      </c>
      <c r="B35" s="907"/>
      <c r="C35" s="908"/>
      <c r="D35" s="919">
        <f>'①収支予算書(様式)'!D50</f>
        <v>0</v>
      </c>
      <c r="E35" s="920"/>
      <c r="F35" s="921"/>
      <c r="G35" s="943" t="str">
        <f>支出明細集計_リスト!D8</f>
        <v/>
      </c>
      <c r="H35" s="944"/>
      <c r="I35" s="945"/>
      <c r="J35" s="956">
        <f>③支出明細書!W9</f>
        <v>0</v>
      </c>
      <c r="K35" s="956"/>
      <c r="L35" s="956"/>
      <c r="M35" s="956"/>
      <c r="N35" s="956"/>
      <c r="O35" s="956"/>
      <c r="P35" s="956"/>
      <c r="Q35" s="956"/>
      <c r="R35" s="956"/>
      <c r="S35" s="956"/>
      <c r="T35" s="956"/>
      <c r="U35" s="956"/>
      <c r="V35" s="956"/>
      <c r="W35" s="956"/>
      <c r="X35" s="956"/>
      <c r="Y35" s="956"/>
      <c r="Z35" s="956"/>
      <c r="AA35" s="956"/>
      <c r="AB35" s="956"/>
      <c r="AC35" s="956"/>
      <c r="AD35" s="957"/>
    </row>
    <row r="36" spans="1:30" ht="18" customHeight="1">
      <c r="A36" s="906" t="s">
        <v>61</v>
      </c>
      <c r="B36" s="907"/>
      <c r="C36" s="908"/>
      <c r="D36" s="919">
        <f>'①収支予算書(様式)'!D51</f>
        <v>0</v>
      </c>
      <c r="E36" s="920"/>
      <c r="F36" s="921"/>
      <c r="G36" s="943" t="str">
        <f>支出明細集計_リスト!D10</f>
        <v/>
      </c>
      <c r="H36" s="944"/>
      <c r="I36" s="945"/>
      <c r="J36" s="956">
        <f>③支出明細書!W11</f>
        <v>0</v>
      </c>
      <c r="K36" s="956"/>
      <c r="L36" s="956"/>
      <c r="M36" s="956"/>
      <c r="N36" s="956"/>
      <c r="O36" s="956"/>
      <c r="P36" s="956"/>
      <c r="Q36" s="956"/>
      <c r="R36" s="956"/>
      <c r="S36" s="956"/>
      <c r="T36" s="956"/>
      <c r="U36" s="956"/>
      <c r="V36" s="956"/>
      <c r="W36" s="956"/>
      <c r="X36" s="956"/>
      <c r="Y36" s="956"/>
      <c r="Z36" s="956"/>
      <c r="AA36" s="956"/>
      <c r="AB36" s="956"/>
      <c r="AC36" s="956"/>
      <c r="AD36" s="957"/>
    </row>
    <row r="37" spans="1:30" ht="18" customHeight="1">
      <c r="A37" s="906" t="s">
        <v>62</v>
      </c>
      <c r="B37" s="907"/>
      <c r="C37" s="908"/>
      <c r="D37" s="919">
        <f>'①収支予算書(様式)'!D53</f>
        <v>0</v>
      </c>
      <c r="E37" s="920"/>
      <c r="F37" s="921"/>
      <c r="G37" s="943" t="str">
        <f>支出明細集計_リスト!D12</f>
        <v/>
      </c>
      <c r="H37" s="944"/>
      <c r="I37" s="945"/>
      <c r="J37" s="956">
        <f>③支出明細書!W13</f>
        <v>0</v>
      </c>
      <c r="K37" s="956"/>
      <c r="L37" s="956"/>
      <c r="M37" s="956"/>
      <c r="N37" s="956"/>
      <c r="O37" s="956"/>
      <c r="P37" s="956"/>
      <c r="Q37" s="956"/>
      <c r="R37" s="956"/>
      <c r="S37" s="956"/>
      <c r="T37" s="956"/>
      <c r="U37" s="956"/>
      <c r="V37" s="956"/>
      <c r="W37" s="956"/>
      <c r="X37" s="956"/>
      <c r="Y37" s="956"/>
      <c r="Z37" s="956"/>
      <c r="AA37" s="956"/>
      <c r="AB37" s="956"/>
      <c r="AC37" s="956"/>
      <c r="AD37" s="957"/>
    </row>
    <row r="38" spans="1:30" ht="18" customHeight="1">
      <c r="A38" s="906" t="s">
        <v>63</v>
      </c>
      <c r="B38" s="907"/>
      <c r="C38" s="908"/>
      <c r="D38" s="919">
        <f>'①収支予算書(様式)'!D54</f>
        <v>0</v>
      </c>
      <c r="E38" s="920"/>
      <c r="F38" s="921"/>
      <c r="G38" s="943" t="str">
        <f>支出明細集計_リスト!D14</f>
        <v/>
      </c>
      <c r="H38" s="944"/>
      <c r="I38" s="945"/>
      <c r="J38" s="956">
        <f>③支出明細書!W14</f>
        <v>0</v>
      </c>
      <c r="K38" s="956"/>
      <c r="L38" s="956"/>
      <c r="M38" s="956"/>
      <c r="N38" s="956"/>
      <c r="O38" s="956"/>
      <c r="P38" s="956"/>
      <c r="Q38" s="956"/>
      <c r="R38" s="956"/>
      <c r="S38" s="956"/>
      <c r="T38" s="956"/>
      <c r="U38" s="956"/>
      <c r="V38" s="956"/>
      <c r="W38" s="956"/>
      <c r="X38" s="956"/>
      <c r="Y38" s="956"/>
      <c r="Z38" s="956"/>
      <c r="AA38" s="956"/>
      <c r="AB38" s="956"/>
      <c r="AC38" s="956"/>
      <c r="AD38" s="957"/>
    </row>
    <row r="39" spans="1:30" ht="18" customHeight="1">
      <c r="A39" s="906" t="s">
        <v>64</v>
      </c>
      <c r="B39" s="907"/>
      <c r="C39" s="908"/>
      <c r="D39" s="919">
        <f>'①収支予算書(様式)'!D55</f>
        <v>0</v>
      </c>
      <c r="E39" s="920"/>
      <c r="F39" s="921"/>
      <c r="G39" s="943" t="str">
        <f>支出明細集計_リスト!D16</f>
        <v/>
      </c>
      <c r="H39" s="944"/>
      <c r="I39" s="945"/>
      <c r="J39" s="956">
        <f>③支出明細書!W15</f>
        <v>0</v>
      </c>
      <c r="K39" s="956"/>
      <c r="L39" s="956"/>
      <c r="M39" s="956"/>
      <c r="N39" s="956"/>
      <c r="O39" s="956"/>
      <c r="P39" s="956"/>
      <c r="Q39" s="956"/>
      <c r="R39" s="956"/>
      <c r="S39" s="956"/>
      <c r="T39" s="956"/>
      <c r="U39" s="956"/>
      <c r="V39" s="956"/>
      <c r="W39" s="956"/>
      <c r="X39" s="956"/>
      <c r="Y39" s="956"/>
      <c r="Z39" s="956"/>
      <c r="AA39" s="956"/>
      <c r="AB39" s="956"/>
      <c r="AC39" s="956"/>
      <c r="AD39" s="957"/>
    </row>
    <row r="40" spans="1:30" ht="18" customHeight="1">
      <c r="A40" s="906" t="s">
        <v>65</v>
      </c>
      <c r="B40" s="907"/>
      <c r="C40" s="908"/>
      <c r="D40" s="919">
        <f>'①収支予算書(様式)'!D56</f>
        <v>0</v>
      </c>
      <c r="E40" s="920"/>
      <c r="F40" s="921"/>
      <c r="G40" s="943" t="str">
        <f>支出明細集計_リスト!D18</f>
        <v/>
      </c>
      <c r="H40" s="944"/>
      <c r="I40" s="945"/>
      <c r="J40" s="956">
        <f>③支出明細書!W17</f>
        <v>0</v>
      </c>
      <c r="K40" s="956"/>
      <c r="L40" s="956"/>
      <c r="M40" s="956"/>
      <c r="N40" s="956"/>
      <c r="O40" s="956"/>
      <c r="P40" s="956"/>
      <c r="Q40" s="956"/>
      <c r="R40" s="956"/>
      <c r="S40" s="956"/>
      <c r="T40" s="956"/>
      <c r="U40" s="956"/>
      <c r="V40" s="956"/>
      <c r="W40" s="956"/>
      <c r="X40" s="956"/>
      <c r="Y40" s="956"/>
      <c r="Z40" s="956"/>
      <c r="AA40" s="956"/>
      <c r="AB40" s="956"/>
      <c r="AC40" s="956"/>
      <c r="AD40" s="957"/>
    </row>
    <row r="41" spans="1:30" ht="36" customHeight="1">
      <c r="A41" s="906" t="s">
        <v>66</v>
      </c>
      <c r="B41" s="907"/>
      <c r="C41" s="908"/>
      <c r="D41" s="919">
        <f>'①収支予算書(様式)'!D57</f>
        <v>0</v>
      </c>
      <c r="E41" s="920"/>
      <c r="F41" s="921"/>
      <c r="G41" s="943" t="str">
        <f>支出明細集計_リスト!D19</f>
        <v/>
      </c>
      <c r="H41" s="944"/>
      <c r="I41" s="945"/>
      <c r="J41" s="956">
        <f>③支出明細書!W18</f>
        <v>0</v>
      </c>
      <c r="K41" s="956"/>
      <c r="L41" s="956"/>
      <c r="M41" s="956"/>
      <c r="N41" s="956"/>
      <c r="O41" s="956"/>
      <c r="P41" s="956"/>
      <c r="Q41" s="956"/>
      <c r="R41" s="956"/>
      <c r="S41" s="956"/>
      <c r="T41" s="956"/>
      <c r="U41" s="956"/>
      <c r="V41" s="956"/>
      <c r="W41" s="956"/>
      <c r="X41" s="956"/>
      <c r="Y41" s="956"/>
      <c r="Z41" s="956"/>
      <c r="AA41" s="956"/>
      <c r="AB41" s="956"/>
      <c r="AC41" s="956"/>
      <c r="AD41" s="957"/>
    </row>
    <row r="42" spans="1:30" ht="18" customHeight="1">
      <c r="A42" s="906" t="s">
        <v>231</v>
      </c>
      <c r="B42" s="907"/>
      <c r="C42" s="908"/>
      <c r="D42" s="919">
        <f>'①収支予算書(様式)'!D60</f>
        <v>0</v>
      </c>
      <c r="E42" s="920"/>
      <c r="F42" s="921"/>
      <c r="G42" s="943" t="str">
        <f>支出明細集計_リスト!D21</f>
        <v/>
      </c>
      <c r="H42" s="944"/>
      <c r="I42" s="945"/>
      <c r="J42" s="956">
        <f>③支出明細書!W20</f>
        <v>0</v>
      </c>
      <c r="K42" s="956"/>
      <c r="L42" s="956"/>
      <c r="M42" s="956"/>
      <c r="N42" s="956"/>
      <c r="O42" s="956"/>
      <c r="P42" s="956"/>
      <c r="Q42" s="956"/>
      <c r="R42" s="956"/>
      <c r="S42" s="956"/>
      <c r="T42" s="956"/>
      <c r="U42" s="956"/>
      <c r="V42" s="956"/>
      <c r="W42" s="956"/>
      <c r="X42" s="956"/>
      <c r="Y42" s="956"/>
      <c r="Z42" s="956"/>
      <c r="AA42" s="956"/>
      <c r="AB42" s="956"/>
      <c r="AC42" s="956"/>
      <c r="AD42" s="957"/>
    </row>
    <row r="43" spans="1:30" ht="18" customHeight="1">
      <c r="A43" s="906" t="s">
        <v>232</v>
      </c>
      <c r="B43" s="907"/>
      <c r="C43" s="908"/>
      <c r="D43" s="919">
        <f>'①収支予算書(様式)'!D61</f>
        <v>0</v>
      </c>
      <c r="E43" s="920"/>
      <c r="F43" s="921"/>
      <c r="G43" s="943" t="str">
        <f>支出明細集計_リスト!D23</f>
        <v/>
      </c>
      <c r="H43" s="944"/>
      <c r="I43" s="945"/>
      <c r="J43" s="956">
        <f>③支出明細書!W21</f>
        <v>0</v>
      </c>
      <c r="K43" s="956"/>
      <c r="L43" s="956"/>
      <c r="M43" s="956"/>
      <c r="N43" s="956"/>
      <c r="O43" s="956"/>
      <c r="P43" s="956"/>
      <c r="Q43" s="956"/>
      <c r="R43" s="956"/>
      <c r="S43" s="956"/>
      <c r="T43" s="956"/>
      <c r="U43" s="956"/>
      <c r="V43" s="956"/>
      <c r="W43" s="956"/>
      <c r="X43" s="956"/>
      <c r="Y43" s="956"/>
      <c r="Z43" s="956"/>
      <c r="AA43" s="956"/>
      <c r="AB43" s="956"/>
      <c r="AC43" s="956"/>
      <c r="AD43" s="957"/>
    </row>
    <row r="44" spans="1:30" ht="18" customHeight="1">
      <c r="A44" s="906" t="s">
        <v>233</v>
      </c>
      <c r="B44" s="907"/>
      <c r="C44" s="908"/>
      <c r="D44" s="919">
        <f>'①収支予算書(様式)'!D62</f>
        <v>0</v>
      </c>
      <c r="E44" s="920"/>
      <c r="F44" s="921"/>
      <c r="G44" s="943" t="str">
        <f>支出明細集計_リスト!D24</f>
        <v/>
      </c>
      <c r="H44" s="944"/>
      <c r="I44" s="945"/>
      <c r="J44" s="956">
        <f>③支出明細書!W22</f>
        <v>0</v>
      </c>
      <c r="K44" s="956"/>
      <c r="L44" s="956"/>
      <c r="M44" s="956"/>
      <c r="N44" s="956"/>
      <c r="O44" s="956"/>
      <c r="P44" s="956"/>
      <c r="Q44" s="956"/>
      <c r="R44" s="956"/>
      <c r="S44" s="956"/>
      <c r="T44" s="956"/>
      <c r="U44" s="956"/>
      <c r="V44" s="956"/>
      <c r="W44" s="956"/>
      <c r="X44" s="956"/>
      <c r="Y44" s="956"/>
      <c r="Z44" s="956"/>
      <c r="AA44" s="956"/>
      <c r="AB44" s="956"/>
      <c r="AC44" s="956"/>
      <c r="AD44" s="957"/>
    </row>
    <row r="45" spans="1:30" ht="18" customHeight="1">
      <c r="A45" s="906" t="s">
        <v>234</v>
      </c>
      <c r="B45" s="907"/>
      <c r="C45" s="908"/>
      <c r="D45" s="919">
        <f>'①収支予算書(様式)'!D63</f>
        <v>0</v>
      </c>
      <c r="E45" s="920"/>
      <c r="F45" s="921"/>
      <c r="G45" s="943" t="str">
        <f>支出明細集計_リスト!D26</f>
        <v/>
      </c>
      <c r="H45" s="944"/>
      <c r="I45" s="945"/>
      <c r="J45" s="956">
        <f>③支出明細書!W24</f>
        <v>0</v>
      </c>
      <c r="K45" s="956"/>
      <c r="L45" s="956"/>
      <c r="M45" s="956"/>
      <c r="N45" s="956"/>
      <c r="O45" s="956"/>
      <c r="P45" s="956"/>
      <c r="Q45" s="956"/>
      <c r="R45" s="956"/>
      <c r="S45" s="956"/>
      <c r="T45" s="956"/>
      <c r="U45" s="956"/>
      <c r="V45" s="956"/>
      <c r="W45" s="956"/>
      <c r="X45" s="956"/>
      <c r="Y45" s="956"/>
      <c r="Z45" s="956"/>
      <c r="AA45" s="956"/>
      <c r="AB45" s="956"/>
      <c r="AC45" s="956"/>
      <c r="AD45" s="957"/>
    </row>
    <row r="46" spans="1:30" ht="18" customHeight="1">
      <c r="A46" s="906" t="s">
        <v>235</v>
      </c>
      <c r="B46" s="907"/>
      <c r="C46" s="908"/>
      <c r="D46" s="919">
        <f>'①収支予算書(様式)'!D64</f>
        <v>0</v>
      </c>
      <c r="E46" s="920"/>
      <c r="F46" s="921"/>
      <c r="G46" s="943" t="str">
        <f>支出明細集計_リスト!D28</f>
        <v/>
      </c>
      <c r="H46" s="944"/>
      <c r="I46" s="945"/>
      <c r="J46" s="956">
        <f>③支出明細書!W26</f>
        <v>0</v>
      </c>
      <c r="K46" s="956"/>
      <c r="L46" s="956"/>
      <c r="M46" s="956"/>
      <c r="N46" s="956"/>
      <c r="O46" s="956"/>
      <c r="P46" s="956"/>
      <c r="Q46" s="956"/>
      <c r="R46" s="956"/>
      <c r="S46" s="956"/>
      <c r="T46" s="956"/>
      <c r="U46" s="956"/>
      <c r="V46" s="956"/>
      <c r="W46" s="956"/>
      <c r="X46" s="956"/>
      <c r="Y46" s="956"/>
      <c r="Z46" s="956"/>
      <c r="AA46" s="956"/>
      <c r="AB46" s="956"/>
      <c r="AC46" s="956"/>
      <c r="AD46" s="957"/>
    </row>
    <row r="47" spans="1:30" ht="18" customHeight="1" thickBot="1">
      <c r="A47" s="903" t="s">
        <v>236</v>
      </c>
      <c r="B47" s="904"/>
      <c r="C47" s="905"/>
      <c r="D47" s="922">
        <f>'①収支予算書(様式)'!D68</f>
        <v>0</v>
      </c>
      <c r="E47" s="923"/>
      <c r="F47" s="924"/>
      <c r="G47" s="943" t="str">
        <f>支出明細集計_リスト!D30</f>
        <v/>
      </c>
      <c r="H47" s="944"/>
      <c r="I47" s="945"/>
      <c r="J47" s="953">
        <f>③支出明細書!W28</f>
        <v>0</v>
      </c>
      <c r="K47" s="953"/>
      <c r="L47" s="953"/>
      <c r="M47" s="953"/>
      <c r="N47" s="953"/>
      <c r="O47" s="953"/>
      <c r="P47" s="953"/>
      <c r="Q47" s="953"/>
      <c r="R47" s="953"/>
      <c r="S47" s="953"/>
      <c r="T47" s="953"/>
      <c r="U47" s="953"/>
      <c r="V47" s="953"/>
      <c r="W47" s="953"/>
      <c r="X47" s="953"/>
      <c r="Y47" s="953"/>
      <c r="Z47" s="953"/>
      <c r="AA47" s="953"/>
      <c r="AB47" s="953"/>
      <c r="AC47" s="953"/>
      <c r="AD47" s="954"/>
    </row>
    <row r="48" spans="1:30" ht="18" customHeight="1" thickBot="1">
      <c r="A48" s="901" t="s">
        <v>0</v>
      </c>
      <c r="B48" s="902"/>
      <c r="C48" s="902"/>
      <c r="D48" s="940">
        <f>SUM(D33:D47)</f>
        <v>0</v>
      </c>
      <c r="E48" s="941"/>
      <c r="F48" s="942"/>
      <c r="G48" s="909">
        <f>SUM(G33:I47)</f>
        <v>0</v>
      </c>
      <c r="H48" s="910"/>
      <c r="I48" s="911"/>
      <c r="J48" s="955"/>
      <c r="K48" s="955"/>
      <c r="L48" s="955"/>
      <c r="M48" s="274"/>
      <c r="N48" s="274"/>
      <c r="O48" s="274"/>
      <c r="P48" s="275"/>
      <c r="Q48" s="275"/>
      <c r="R48" s="275"/>
      <c r="S48" s="275"/>
      <c r="T48" s="275"/>
      <c r="U48" s="275"/>
      <c r="V48" s="275"/>
      <c r="W48" s="275"/>
      <c r="X48" s="275"/>
      <c r="Y48" s="275"/>
      <c r="Z48" s="275"/>
      <c r="AA48" s="276"/>
      <c r="AB48" s="276"/>
      <c r="AC48" s="276"/>
      <c r="AD48" s="276"/>
    </row>
    <row r="49" spans="1:30" ht="18" customHeight="1" thickBot="1">
      <c r="A49" s="268"/>
      <c r="B49" s="269"/>
      <c r="C49" s="269"/>
      <c r="D49" s="270"/>
      <c r="E49" s="270"/>
      <c r="F49" s="270"/>
      <c r="G49" s="268"/>
      <c r="H49" s="268"/>
      <c r="I49" s="268"/>
      <c r="J49" s="270"/>
      <c r="K49" s="270"/>
      <c r="L49" s="270"/>
      <c r="M49" s="271"/>
      <c r="N49" s="271"/>
      <c r="O49" s="271"/>
      <c r="P49" s="264"/>
      <c r="Q49" s="264"/>
      <c r="R49" s="264"/>
      <c r="S49" s="264"/>
      <c r="T49" s="264"/>
      <c r="U49" s="264"/>
      <c r="V49" s="264"/>
      <c r="W49" s="264"/>
      <c r="X49" s="264"/>
      <c r="Y49" s="264"/>
      <c r="Z49" s="264"/>
      <c r="AA49" s="264"/>
      <c r="AB49" s="264"/>
      <c r="AC49" s="264"/>
      <c r="AD49" s="264"/>
    </row>
    <row r="50" spans="1:30" ht="18" customHeight="1" thickBot="1">
      <c r="A50" s="912" t="s">
        <v>357</v>
      </c>
      <c r="B50" s="912"/>
      <c r="C50" s="912"/>
      <c r="D50" s="909">
        <f>D29-D48</f>
        <v>0</v>
      </c>
      <c r="E50" s="910"/>
      <c r="F50" s="911"/>
      <c r="G50" s="909">
        <f>G29-G48</f>
        <v>0</v>
      </c>
      <c r="H50" s="910"/>
      <c r="I50" s="911"/>
      <c r="J50" s="270"/>
      <c r="K50" s="270"/>
      <c r="L50" s="270"/>
      <c r="M50" s="271"/>
      <c r="N50" s="271"/>
      <c r="O50" s="271"/>
      <c r="P50" s="264"/>
      <c r="Q50" s="264"/>
      <c r="R50" s="264"/>
      <c r="S50" s="264"/>
      <c r="T50" s="264"/>
      <c r="U50" s="264"/>
      <c r="V50" s="264"/>
      <c r="W50" s="264"/>
      <c r="X50" s="264"/>
      <c r="Y50" s="264"/>
      <c r="Z50" s="264"/>
      <c r="AA50" s="264"/>
      <c r="AB50" s="264"/>
      <c r="AC50" s="264"/>
      <c r="AD50" s="264"/>
    </row>
    <row r="51" spans="1:30" ht="17.7" customHeight="1">
      <c r="A51" s="268"/>
      <c r="B51" s="269"/>
      <c r="C51" s="269"/>
      <c r="D51" s="270"/>
      <c r="E51" s="270"/>
      <c r="F51" s="270"/>
      <c r="G51" s="268"/>
      <c r="H51" s="268"/>
      <c r="I51" s="268"/>
      <c r="J51" s="270"/>
      <c r="K51" s="270"/>
      <c r="L51" s="270"/>
      <c r="M51" s="271"/>
      <c r="N51" s="271"/>
      <c r="O51" s="271"/>
      <c r="P51" s="264"/>
      <c r="Q51" s="264"/>
      <c r="R51" s="264"/>
      <c r="S51" s="264"/>
      <c r="T51" s="264"/>
      <c r="U51" s="264"/>
      <c r="V51" s="264"/>
      <c r="W51" s="264"/>
      <c r="X51" s="264"/>
      <c r="Y51" s="264"/>
      <c r="Z51" s="264"/>
      <c r="AA51" s="264"/>
      <c r="AB51" s="264"/>
      <c r="AC51" s="264"/>
      <c r="AD51" s="264"/>
    </row>
    <row r="52" spans="1:30" ht="17.7" customHeight="1">
      <c r="A52" s="268"/>
      <c r="B52" s="269"/>
      <c r="C52" s="269"/>
      <c r="D52" s="270"/>
      <c r="E52" s="270"/>
      <c r="F52" s="270"/>
      <c r="G52" s="268"/>
      <c r="H52" s="268"/>
      <c r="I52" s="268"/>
      <c r="J52" s="270"/>
      <c r="K52" s="270"/>
      <c r="L52" s="270"/>
      <c r="M52" s="271"/>
      <c r="N52" s="271"/>
      <c r="O52" s="271"/>
      <c r="P52" s="264"/>
      <c r="Q52" s="264"/>
      <c r="R52" s="264"/>
      <c r="S52" s="264"/>
      <c r="T52" s="264"/>
      <c r="U52" s="264"/>
      <c r="V52" s="264"/>
      <c r="W52" s="264"/>
      <c r="X52" s="264"/>
      <c r="Y52" s="264"/>
      <c r="Z52" s="264"/>
      <c r="AA52" s="264"/>
      <c r="AB52" s="264"/>
      <c r="AC52" s="264"/>
      <c r="AD52" s="264"/>
    </row>
    <row r="53" spans="1:30" ht="7.95" customHeight="1"/>
    <row r="54" spans="1:30" ht="14.4" customHeight="1">
      <c r="B54" s="897"/>
      <c r="C54" s="897"/>
      <c r="D54" s="897"/>
      <c r="E54" s="272"/>
      <c r="F54" s="272"/>
      <c r="G54" s="273"/>
      <c r="H54" s="273"/>
      <c r="I54" s="273"/>
    </row>
  </sheetData>
  <sheetProtection algorithmName="SHA-512" hashValue="LkvFXuIjECZVB4VqLMYWhQYy0qxQJ7Megq+8FsOCb3brCL+e1CvZOuwDIA7plMVt1s31ZnEQsOrT1EXwtsTfhw==" saltValue="aU9t8DE1sEKR1NjQj8LkyQ==" spinCount="100000" sheet="1" formatRows="0" selectLockedCells="1"/>
  <customSheetViews>
    <customSheetView guid="{C3470CC4-D0F0-4B7F-8446-B235CFA777F2}" showPageBreaks="1" showGridLines="0" fitToPage="1" printArea="1" topLeftCell="F10">
      <selection activeCell="S17" sqref="S17"/>
      <pageMargins left="0.23622047244094491" right="0.23622047244094491" top="0.49" bottom="0.54" header="0.31496062992125984" footer="0.31496062992125984"/>
      <printOptions horizontalCentered="1"/>
      <pageSetup paperSize="9" scale="98" orientation="portrait" r:id="rId1"/>
    </customSheetView>
  </customSheetViews>
  <mergeCells count="165">
    <mergeCell ref="M3:Q3"/>
    <mergeCell ref="J47:AD47"/>
    <mergeCell ref="J48:L48"/>
    <mergeCell ref="J32:AD32"/>
    <mergeCell ref="J33:AD33"/>
    <mergeCell ref="J34:AD34"/>
    <mergeCell ref="J35:AD35"/>
    <mergeCell ref="J36:AD36"/>
    <mergeCell ref="J37:AD37"/>
    <mergeCell ref="J38:AD38"/>
    <mergeCell ref="J39:AD39"/>
    <mergeCell ref="J40:AD40"/>
    <mergeCell ref="J41:AD41"/>
    <mergeCell ref="J42:AD42"/>
    <mergeCell ref="J43:AD43"/>
    <mergeCell ref="J44:AD44"/>
    <mergeCell ref="J45:AD45"/>
    <mergeCell ref="J46:AD46"/>
    <mergeCell ref="P9:AD9"/>
    <mergeCell ref="D11:AD11"/>
    <mergeCell ref="J18:AD18"/>
    <mergeCell ref="Y24:AA24"/>
    <mergeCell ref="AB24:AD24"/>
    <mergeCell ref="M23:N23"/>
    <mergeCell ref="G50:I50"/>
    <mergeCell ref="D32:F32"/>
    <mergeCell ref="G32:I32"/>
    <mergeCell ref="D33:F33"/>
    <mergeCell ref="D34:F34"/>
    <mergeCell ref="D35:F35"/>
    <mergeCell ref="D36:F36"/>
    <mergeCell ref="D37:F37"/>
    <mergeCell ref="D38:F38"/>
    <mergeCell ref="D39:F39"/>
    <mergeCell ref="D40:F40"/>
    <mergeCell ref="D41:F41"/>
    <mergeCell ref="D42:F42"/>
    <mergeCell ref="D43:F43"/>
    <mergeCell ref="G33:I33"/>
    <mergeCell ref="G34:I34"/>
    <mergeCell ref="G35:I35"/>
    <mergeCell ref="G36:I36"/>
    <mergeCell ref="G37:I37"/>
    <mergeCell ref="D44:F44"/>
    <mergeCell ref="D45:F45"/>
    <mergeCell ref="D46:F46"/>
    <mergeCell ref="D47:F47"/>
    <mergeCell ref="G48:I48"/>
    <mergeCell ref="G27:I27"/>
    <mergeCell ref="G28:I28"/>
    <mergeCell ref="G29:I29"/>
    <mergeCell ref="D21:F21"/>
    <mergeCell ref="D22:F22"/>
    <mergeCell ref="D23:F23"/>
    <mergeCell ref="D24:F24"/>
    <mergeCell ref="D25:F25"/>
    <mergeCell ref="D48:F48"/>
    <mergeCell ref="G43:I43"/>
    <mergeCell ref="G44:I44"/>
    <mergeCell ref="G45:I45"/>
    <mergeCell ref="G46:I46"/>
    <mergeCell ref="G47:I47"/>
    <mergeCell ref="G38:I38"/>
    <mergeCell ref="G39:I39"/>
    <mergeCell ref="G40:I40"/>
    <mergeCell ref="G41:I41"/>
    <mergeCell ref="G42:I42"/>
    <mergeCell ref="G18:I18"/>
    <mergeCell ref="G19:I19"/>
    <mergeCell ref="G20:I20"/>
    <mergeCell ref="G21:I21"/>
    <mergeCell ref="G22:I22"/>
    <mergeCell ref="G23:I23"/>
    <mergeCell ref="G24:I24"/>
    <mergeCell ref="G25:I25"/>
    <mergeCell ref="G26:I26"/>
    <mergeCell ref="A18:C18"/>
    <mergeCell ref="A21:C21"/>
    <mergeCell ref="A22:C22"/>
    <mergeCell ref="A37:C37"/>
    <mergeCell ref="A20:C20"/>
    <mergeCell ref="D26:F26"/>
    <mergeCell ref="D27:F27"/>
    <mergeCell ref="D28:F28"/>
    <mergeCell ref="D29:F29"/>
    <mergeCell ref="D19:F19"/>
    <mergeCell ref="D20:F20"/>
    <mergeCell ref="A19:C19"/>
    <mergeCell ref="A27:C27"/>
    <mergeCell ref="A25:C25"/>
    <mergeCell ref="A24:C24"/>
    <mergeCell ref="A28:C28"/>
    <mergeCell ref="A29:C29"/>
    <mergeCell ref="A32:C32"/>
    <mergeCell ref="A26:C26"/>
    <mergeCell ref="A23:C23"/>
    <mergeCell ref="D18:F18"/>
    <mergeCell ref="B54:D54"/>
    <mergeCell ref="A33:C33"/>
    <mergeCell ref="A48:C48"/>
    <mergeCell ref="A47:C47"/>
    <mergeCell ref="A46:C46"/>
    <mergeCell ref="A45:C45"/>
    <mergeCell ref="A44:C44"/>
    <mergeCell ref="A43:C43"/>
    <mergeCell ref="A41:C41"/>
    <mergeCell ref="A40:C40"/>
    <mergeCell ref="A39:C39"/>
    <mergeCell ref="A38:C38"/>
    <mergeCell ref="A42:C42"/>
    <mergeCell ref="D50:F50"/>
    <mergeCell ref="A50:C50"/>
    <mergeCell ref="A36:C36"/>
    <mergeCell ref="A34:C34"/>
    <mergeCell ref="A35:C35"/>
    <mergeCell ref="A2:AD2"/>
    <mergeCell ref="A14:C14"/>
    <mergeCell ref="A12:C12"/>
    <mergeCell ref="S5:AD5"/>
    <mergeCell ref="S6:AD6"/>
    <mergeCell ref="S7:AD7"/>
    <mergeCell ref="S8:AD8"/>
    <mergeCell ref="J28:AD28"/>
    <mergeCell ref="J19:AD19"/>
    <mergeCell ref="J20:AD20"/>
    <mergeCell ref="J21:AD21"/>
    <mergeCell ref="J22:AD22"/>
    <mergeCell ref="J25:AD25"/>
    <mergeCell ref="J23:L23"/>
    <mergeCell ref="J24:L24"/>
    <mergeCell ref="J26:AD26"/>
    <mergeCell ref="J27:AD27"/>
    <mergeCell ref="M24:N24"/>
    <mergeCell ref="O23:Q23"/>
    <mergeCell ref="O24:Q24"/>
    <mergeCell ref="R23:S23"/>
    <mergeCell ref="R24:S24"/>
    <mergeCell ref="T24:V24"/>
    <mergeCell ref="W24:X24"/>
    <mergeCell ref="A11:C11"/>
    <mergeCell ref="G16:AD16"/>
    <mergeCell ref="A4:AD4"/>
    <mergeCell ref="M5:R5"/>
    <mergeCell ref="M6:R6"/>
    <mergeCell ref="M7:R7"/>
    <mergeCell ref="M8:R8"/>
    <mergeCell ref="D12:F12"/>
    <mergeCell ref="A17:C17"/>
    <mergeCell ref="A13:C13"/>
    <mergeCell ref="G12:AD12"/>
    <mergeCell ref="D14:AD14"/>
    <mergeCell ref="J17:AD17"/>
    <mergeCell ref="D17:F17"/>
    <mergeCell ref="G17:I17"/>
    <mergeCell ref="AM30:AN30"/>
    <mergeCell ref="AF25:AG25"/>
    <mergeCell ref="AM25:AN25"/>
    <mergeCell ref="AF26:AG26"/>
    <mergeCell ref="AM26:AN26"/>
    <mergeCell ref="AF27:AG27"/>
    <mergeCell ref="AM27:AN27"/>
    <mergeCell ref="AF28:AG28"/>
    <mergeCell ref="AM28:AN28"/>
    <mergeCell ref="AF29:AG29"/>
    <mergeCell ref="AM29:AN29"/>
  </mergeCells>
  <phoneticPr fontId="2"/>
  <conditionalFormatting sqref="P48:Z48">
    <cfRule type="cellIs" dxfId="1" priority="1" operator="equal">
      <formula>"合計額が合っていません。対象経費・対象外経費ご確認下さい"</formula>
    </cfRule>
  </conditionalFormatting>
  <printOptions horizontalCentered="1"/>
  <pageMargins left="0.23622047244094491" right="0.23622047244094491" top="0.47244094488188981" bottom="0.55118110236220474" header="0.31496062992125984" footer="0.31496062992125984"/>
  <pageSetup paperSize="9" scale="74"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W76"/>
  <sheetViews>
    <sheetView zoomScale="80" zoomScaleNormal="80" workbookViewId="0">
      <pane xSplit="2" ySplit="4" topLeftCell="C5" activePane="bottomRight" state="frozen"/>
      <selection activeCell="P9" sqref="W9:W10"/>
      <selection pane="topRight" activeCell="P9" sqref="W9:W10"/>
      <selection pane="bottomLeft" activeCell="P9" sqref="W9:W10"/>
      <selection pane="bottomRight" activeCell="P9" sqref="W9:W10"/>
    </sheetView>
  </sheetViews>
  <sheetFormatPr defaultColWidth="8.88671875" defaultRowHeight="15"/>
  <cols>
    <col min="1" max="1" width="5.44140625" style="7" customWidth="1"/>
    <col min="2" max="2" width="17.21875" style="7" customWidth="1"/>
    <col min="3" max="3" width="10.44140625" style="7" customWidth="1"/>
    <col min="4" max="5" width="7.21875" style="7" customWidth="1"/>
    <col min="6" max="6" width="38.21875" style="7" customWidth="1"/>
    <col min="7" max="7" width="59.88671875" style="154" customWidth="1"/>
    <col min="8" max="8" width="16.44140625" style="154" customWidth="1"/>
    <col min="9" max="10" width="12.21875" style="154" hidden="1" customWidth="1"/>
    <col min="11" max="11" width="15" style="7" hidden="1" customWidth="1"/>
    <col min="12" max="12" width="14" style="7" hidden="1" customWidth="1"/>
    <col min="13" max="13" width="3.44140625" hidden="1" customWidth="1"/>
    <col min="14" max="16" width="14.6640625" hidden="1" customWidth="1"/>
    <col min="17" max="17" width="3.77734375" customWidth="1"/>
    <col min="18" max="18" width="4.88671875" customWidth="1"/>
    <col min="19" max="19" width="10.6640625" bestFit="1" customWidth="1"/>
    <col min="20" max="20" width="11.109375" customWidth="1"/>
    <col min="21" max="21" width="11.109375" hidden="1" customWidth="1"/>
    <col min="22" max="22" width="8.88671875" hidden="1" customWidth="1"/>
    <col min="23" max="23" width="117.88671875" style="7" customWidth="1"/>
    <col min="24" max="16384" width="8.88671875" style="7"/>
  </cols>
  <sheetData>
    <row r="1" spans="1:23" ht="17.7" customHeight="1">
      <c r="A1" s="438" t="s">
        <v>457</v>
      </c>
      <c r="B1" s="257"/>
      <c r="G1" s="7"/>
      <c r="H1" s="7"/>
      <c r="I1" s="7"/>
      <c r="J1" s="7"/>
    </row>
    <row r="2" spans="1:23" ht="17.7" customHeight="1" thickBot="1">
      <c r="B2" s="116"/>
      <c r="G2" s="7"/>
      <c r="H2" s="7"/>
      <c r="I2" s="7"/>
      <c r="J2" s="7"/>
    </row>
    <row r="3" spans="1:23" ht="28.5" customHeight="1" thickBot="1">
      <c r="A3" s="117"/>
      <c r="B3" s="982" t="s">
        <v>20</v>
      </c>
      <c r="C3" s="982"/>
      <c r="D3" s="117"/>
      <c r="E3" s="117"/>
      <c r="F3" s="118"/>
      <c r="G3" s="119"/>
      <c r="H3" s="120"/>
      <c r="I3" s="121"/>
      <c r="J3" s="7"/>
      <c r="K3" s="980" t="s">
        <v>19</v>
      </c>
      <c r="L3" s="981"/>
      <c r="M3" s="122"/>
      <c r="N3" s="122" t="s">
        <v>55</v>
      </c>
      <c r="O3" s="122" t="s">
        <v>33</v>
      </c>
      <c r="P3" s="122" t="s">
        <v>34</v>
      </c>
      <c r="Q3" s="122"/>
      <c r="U3" s="169" t="s">
        <v>33</v>
      </c>
      <c r="V3" s="168" t="s">
        <v>48</v>
      </c>
    </row>
    <row r="4" spans="1:23" ht="24" customHeight="1" thickBot="1">
      <c r="B4" s="123" t="s">
        <v>350</v>
      </c>
      <c r="C4" s="124" t="s">
        <v>16</v>
      </c>
      <c r="D4" s="125" t="s">
        <v>22</v>
      </c>
      <c r="E4" s="125" t="s">
        <v>23</v>
      </c>
      <c r="F4" s="124" t="s">
        <v>349</v>
      </c>
      <c r="G4" s="124" t="s">
        <v>501</v>
      </c>
      <c r="H4" s="126" t="s">
        <v>17</v>
      </c>
      <c r="I4" s="127" t="s">
        <v>31</v>
      </c>
      <c r="J4" s="126" t="s">
        <v>47</v>
      </c>
      <c r="K4" s="128" t="s">
        <v>15</v>
      </c>
      <c r="L4" s="129" t="s">
        <v>14</v>
      </c>
      <c r="M4" s="130"/>
      <c r="N4" s="131" t="s">
        <v>412</v>
      </c>
      <c r="O4" s="131" t="s">
        <v>412</v>
      </c>
      <c r="P4" s="131"/>
      <c r="Q4" s="132"/>
      <c r="R4" s="497" t="s">
        <v>502</v>
      </c>
      <c r="S4" s="498" t="s">
        <v>55</v>
      </c>
      <c r="T4" s="494" t="s">
        <v>45</v>
      </c>
      <c r="U4" s="171">
        <f>SUMIF(B:B,$S5,I:I)</f>
        <v>0</v>
      </c>
      <c r="V4" s="163">
        <f>SUMIF(B:B,$S5,J:J)</f>
        <v>0</v>
      </c>
      <c r="W4" s="495" t="s">
        <v>499</v>
      </c>
    </row>
    <row r="5" spans="1:23" ht="24" customHeight="1">
      <c r="A5" s="133">
        <v>1</v>
      </c>
      <c r="B5" s="45"/>
      <c r="C5" s="46"/>
      <c r="D5" s="47"/>
      <c r="E5" s="47"/>
      <c r="F5" s="49"/>
      <c r="G5" s="491"/>
      <c r="H5" s="12"/>
      <c r="I5" s="134" t="str">
        <f>IF(COUNTIF(対象経費,B5),H5,"")</f>
        <v/>
      </c>
      <c r="J5" s="134" t="str">
        <f t="shared" ref="J5:J64" si="0">IF(COUNTIF(対象外経費,B5),H5,"")</f>
        <v/>
      </c>
      <c r="K5" s="135"/>
      <c r="L5" s="136"/>
      <c r="M5" s="130"/>
      <c r="N5" s="131" t="s">
        <v>413</v>
      </c>
      <c r="O5" s="131" t="s">
        <v>413</v>
      </c>
      <c r="P5" s="131"/>
      <c r="Q5" s="132"/>
      <c r="R5" s="971">
        <v>1</v>
      </c>
      <c r="S5" s="973" t="s">
        <v>412</v>
      </c>
      <c r="T5" s="975">
        <f t="shared" ref="T5:T28" si="1">SUMIF(B:B,$S5,H:H)</f>
        <v>0</v>
      </c>
      <c r="U5" s="172"/>
      <c r="V5" s="163"/>
      <c r="W5" s="970"/>
    </row>
    <row r="6" spans="1:23" ht="24" customHeight="1">
      <c r="A6" s="133">
        <v>2</v>
      </c>
      <c r="B6" s="45"/>
      <c r="C6" s="46"/>
      <c r="D6" s="11"/>
      <c r="E6" s="11"/>
      <c r="F6" s="50"/>
      <c r="G6" s="492"/>
      <c r="H6" s="12"/>
      <c r="I6" s="138" t="str">
        <f t="shared" ref="I6:I64" si="2">IF(COUNTIF(対象経費,B6),H6,"")</f>
        <v/>
      </c>
      <c r="J6" s="138" t="str">
        <f>IF(COUNTIF(対象外経費,B6),H6,"")</f>
        <v/>
      </c>
      <c r="K6" s="139"/>
      <c r="L6" s="140"/>
      <c r="M6" s="130"/>
      <c r="N6" s="131" t="s">
        <v>414</v>
      </c>
      <c r="O6" s="131" t="s">
        <v>414</v>
      </c>
      <c r="P6" s="131"/>
      <c r="Q6" s="132"/>
      <c r="R6" s="972"/>
      <c r="S6" s="974"/>
      <c r="T6" s="976"/>
      <c r="U6" s="171">
        <f>SUMIF(B:B,$S7,I:I)</f>
        <v>0</v>
      </c>
      <c r="V6" s="164">
        <f>SUMIF(B:B,$S7,J:J)</f>
        <v>0</v>
      </c>
      <c r="W6" s="968"/>
    </row>
    <row r="7" spans="1:23" ht="24" customHeight="1">
      <c r="A7" s="133">
        <v>3</v>
      </c>
      <c r="B7" s="45"/>
      <c r="C7" s="46"/>
      <c r="D7" s="11"/>
      <c r="E7" s="11"/>
      <c r="F7" s="50"/>
      <c r="G7" s="492"/>
      <c r="H7" s="12"/>
      <c r="I7" s="138" t="str">
        <f t="shared" si="2"/>
        <v/>
      </c>
      <c r="J7" s="138" t="str">
        <f t="shared" si="0"/>
        <v/>
      </c>
      <c r="K7" s="139"/>
      <c r="L7" s="140"/>
      <c r="M7" s="130"/>
      <c r="N7" s="131" t="s">
        <v>415</v>
      </c>
      <c r="O7" s="131" t="s">
        <v>415</v>
      </c>
      <c r="P7" s="131"/>
      <c r="Q7" s="132"/>
      <c r="R7" s="977">
        <v>2</v>
      </c>
      <c r="S7" s="978" t="s">
        <v>413</v>
      </c>
      <c r="T7" s="979">
        <f t="shared" si="1"/>
        <v>0</v>
      </c>
      <c r="U7" s="172"/>
      <c r="V7" s="164"/>
      <c r="W7" s="967"/>
    </row>
    <row r="8" spans="1:23" ht="24" customHeight="1">
      <c r="A8" s="133">
        <v>4</v>
      </c>
      <c r="B8" s="45"/>
      <c r="C8" s="46"/>
      <c r="D8" s="11"/>
      <c r="E8" s="11"/>
      <c r="F8" s="50"/>
      <c r="G8" s="493"/>
      <c r="H8" s="12"/>
      <c r="I8" s="138" t="str">
        <f>IF(COUNTIF(対象経費,B8),H8,"")</f>
        <v/>
      </c>
      <c r="J8" s="138" t="str">
        <f t="shared" si="0"/>
        <v/>
      </c>
      <c r="K8" s="139"/>
      <c r="L8" s="140"/>
      <c r="M8" s="130"/>
      <c r="N8" s="131" t="s">
        <v>416</v>
      </c>
      <c r="O8" s="131" t="s">
        <v>416</v>
      </c>
      <c r="P8" s="131"/>
      <c r="Q8" s="132"/>
      <c r="R8" s="972"/>
      <c r="S8" s="974"/>
      <c r="T8" s="976"/>
      <c r="U8" s="171">
        <f>SUMIF(B:B,$S9,I:I)</f>
        <v>0</v>
      </c>
      <c r="V8" s="164">
        <f>SUMIF(B:B,$S9,J:J)</f>
        <v>0</v>
      </c>
      <c r="W8" s="968"/>
    </row>
    <row r="9" spans="1:23" ht="24" customHeight="1">
      <c r="A9" s="133">
        <v>5</v>
      </c>
      <c r="B9" s="45"/>
      <c r="C9" s="46"/>
      <c r="D9" s="11"/>
      <c r="E9" s="11"/>
      <c r="F9" s="50"/>
      <c r="G9" s="492"/>
      <c r="H9" s="12"/>
      <c r="I9" s="138" t="str">
        <f t="shared" si="2"/>
        <v/>
      </c>
      <c r="J9" s="138" t="str">
        <f t="shared" si="0"/>
        <v/>
      </c>
      <c r="K9" s="139"/>
      <c r="L9" s="140"/>
      <c r="M9" s="130"/>
      <c r="N9" s="131" t="s">
        <v>417</v>
      </c>
      <c r="O9" s="131" t="s">
        <v>417</v>
      </c>
      <c r="P9" s="131"/>
      <c r="Q9" s="132"/>
      <c r="R9" s="977">
        <v>3</v>
      </c>
      <c r="S9" s="978" t="s">
        <v>414</v>
      </c>
      <c r="T9" s="979">
        <f t="shared" si="1"/>
        <v>0</v>
      </c>
      <c r="U9" s="172"/>
      <c r="V9" s="164"/>
      <c r="W9" s="967"/>
    </row>
    <row r="10" spans="1:23" ht="24" customHeight="1">
      <c r="A10" s="133">
        <v>6</v>
      </c>
      <c r="B10" s="45"/>
      <c r="C10" s="46"/>
      <c r="D10" s="11"/>
      <c r="E10" s="11"/>
      <c r="F10" s="50"/>
      <c r="G10" s="493"/>
      <c r="H10" s="12"/>
      <c r="I10" s="138" t="str">
        <f t="shared" si="2"/>
        <v/>
      </c>
      <c r="J10" s="138" t="str">
        <f t="shared" si="0"/>
        <v/>
      </c>
      <c r="K10" s="139"/>
      <c r="L10" s="140"/>
      <c r="M10" s="130"/>
      <c r="N10" s="131" t="s">
        <v>418</v>
      </c>
      <c r="O10" s="131" t="s">
        <v>418</v>
      </c>
      <c r="P10" s="131"/>
      <c r="Q10" s="141"/>
      <c r="R10" s="972"/>
      <c r="S10" s="974"/>
      <c r="T10" s="976"/>
      <c r="U10" s="171">
        <f>SUMIF(B:B,$S11,I:I)</f>
        <v>0</v>
      </c>
      <c r="V10" s="164">
        <f>SUMIF(B:B,$S11,J:J)</f>
        <v>0</v>
      </c>
      <c r="W10" s="968"/>
    </row>
    <row r="11" spans="1:23" ht="24" customHeight="1">
      <c r="A11" s="133">
        <v>7</v>
      </c>
      <c r="B11" s="45"/>
      <c r="C11" s="46"/>
      <c r="D11" s="11"/>
      <c r="E11" s="11"/>
      <c r="F11" s="50"/>
      <c r="G11" s="493"/>
      <c r="H11" s="12"/>
      <c r="I11" s="138" t="str">
        <f t="shared" si="2"/>
        <v/>
      </c>
      <c r="J11" s="138" t="str">
        <f t="shared" si="0"/>
        <v/>
      </c>
      <c r="K11" s="139"/>
      <c r="L11" s="140"/>
      <c r="M11" s="130"/>
      <c r="N11" s="131" t="s">
        <v>13</v>
      </c>
      <c r="O11" s="131" t="s">
        <v>13</v>
      </c>
      <c r="P11" s="131"/>
      <c r="Q11" s="141"/>
      <c r="R11" s="977">
        <v>4</v>
      </c>
      <c r="S11" s="978" t="s">
        <v>415</v>
      </c>
      <c r="T11" s="979">
        <f t="shared" si="1"/>
        <v>0</v>
      </c>
      <c r="U11" s="172"/>
      <c r="V11" s="164"/>
      <c r="W11" s="967"/>
    </row>
    <row r="12" spans="1:23" ht="24" customHeight="1">
      <c r="A12" s="133">
        <v>8</v>
      </c>
      <c r="B12" s="45"/>
      <c r="C12" s="46"/>
      <c r="D12" s="11"/>
      <c r="E12" s="11"/>
      <c r="F12" s="50"/>
      <c r="G12" s="493"/>
      <c r="H12" s="12"/>
      <c r="I12" s="138" t="str">
        <f t="shared" si="2"/>
        <v/>
      </c>
      <c r="J12" s="138" t="str">
        <f t="shared" si="0"/>
        <v/>
      </c>
      <c r="K12" s="139"/>
      <c r="L12" s="140"/>
      <c r="M12" s="130"/>
      <c r="N12" s="131" t="s">
        <v>419</v>
      </c>
      <c r="O12" s="131" t="s">
        <v>419</v>
      </c>
      <c r="P12" s="131"/>
      <c r="Q12" s="141"/>
      <c r="R12" s="972"/>
      <c r="S12" s="974"/>
      <c r="T12" s="976"/>
      <c r="U12" s="171">
        <f>SUMIF(B:B,$S13,I:I)</f>
        <v>0</v>
      </c>
      <c r="V12" s="164">
        <f>SUMIF(B:B,$S13,J:J)</f>
        <v>0</v>
      </c>
      <c r="W12" s="968"/>
    </row>
    <row r="13" spans="1:23" ht="24" customHeight="1">
      <c r="A13" s="133">
        <v>9</v>
      </c>
      <c r="B13" s="45"/>
      <c r="C13" s="46"/>
      <c r="D13" s="11"/>
      <c r="E13" s="11"/>
      <c r="F13" s="50"/>
      <c r="G13" s="493"/>
      <c r="H13" s="12"/>
      <c r="I13" s="138" t="str">
        <f t="shared" si="2"/>
        <v/>
      </c>
      <c r="J13" s="138" t="str">
        <f t="shared" si="0"/>
        <v/>
      </c>
      <c r="K13" s="139"/>
      <c r="L13" s="140"/>
      <c r="M13" s="130"/>
      <c r="N13" s="131" t="s">
        <v>12</v>
      </c>
      <c r="O13" s="131" t="s">
        <v>12</v>
      </c>
      <c r="P13" s="131"/>
      <c r="Q13" s="141"/>
      <c r="R13" s="175">
        <v>5</v>
      </c>
      <c r="S13" s="137" t="s">
        <v>416</v>
      </c>
      <c r="T13" s="173">
        <f t="shared" si="1"/>
        <v>0</v>
      </c>
      <c r="U13" s="171">
        <f>SUMIF(B:B,$S14,I:I)</f>
        <v>0</v>
      </c>
      <c r="V13" s="164">
        <f>SUMIF(B:B,$S14,J:J)</f>
        <v>0</v>
      </c>
      <c r="W13" s="496"/>
    </row>
    <row r="14" spans="1:23" ht="24" customHeight="1">
      <c r="A14" s="133">
        <v>10</v>
      </c>
      <c r="B14" s="45"/>
      <c r="C14" s="46"/>
      <c r="D14" s="11"/>
      <c r="E14" s="11"/>
      <c r="F14" s="50"/>
      <c r="G14" s="492"/>
      <c r="H14" s="12"/>
      <c r="I14" s="138" t="str">
        <f t="shared" si="2"/>
        <v/>
      </c>
      <c r="J14" s="138" t="str">
        <f t="shared" si="0"/>
        <v/>
      </c>
      <c r="K14" s="139"/>
      <c r="L14" s="140"/>
      <c r="M14" s="130"/>
      <c r="N14" s="131" t="s">
        <v>421</v>
      </c>
      <c r="O14" s="131" t="s">
        <v>421</v>
      </c>
      <c r="P14" s="131"/>
      <c r="Q14" s="141"/>
      <c r="R14" s="175">
        <v>6</v>
      </c>
      <c r="S14" s="137" t="s">
        <v>417</v>
      </c>
      <c r="T14" s="173">
        <f t="shared" si="1"/>
        <v>0</v>
      </c>
      <c r="U14" s="171">
        <f>SUMIF(B:B,$S15,I:I)</f>
        <v>0</v>
      </c>
      <c r="V14" s="164">
        <f>SUMIF(B:B,$S15,J:J)</f>
        <v>0</v>
      </c>
      <c r="W14" s="496"/>
    </row>
    <row r="15" spans="1:23" ht="24" customHeight="1">
      <c r="A15" s="133">
        <v>11</v>
      </c>
      <c r="B15" s="45"/>
      <c r="C15" s="46"/>
      <c r="D15" s="11"/>
      <c r="E15" s="11"/>
      <c r="F15" s="50"/>
      <c r="G15" s="493"/>
      <c r="H15" s="12"/>
      <c r="I15" s="138" t="str">
        <f t="shared" si="2"/>
        <v/>
      </c>
      <c r="J15" s="138" t="str">
        <f t="shared" si="0"/>
        <v/>
      </c>
      <c r="K15" s="139"/>
      <c r="L15" s="140"/>
      <c r="M15" s="130"/>
      <c r="N15" s="131" t="s">
        <v>422</v>
      </c>
      <c r="O15" s="131" t="s">
        <v>422</v>
      </c>
      <c r="P15" s="131"/>
      <c r="Q15" s="141"/>
      <c r="R15" s="977">
        <v>7</v>
      </c>
      <c r="S15" s="978" t="s">
        <v>418</v>
      </c>
      <c r="T15" s="979">
        <f t="shared" si="1"/>
        <v>0</v>
      </c>
      <c r="U15" s="172"/>
      <c r="V15" s="164"/>
      <c r="W15" s="967"/>
    </row>
    <row r="16" spans="1:23" ht="24" customHeight="1">
      <c r="A16" s="133">
        <v>12</v>
      </c>
      <c r="B16" s="45"/>
      <c r="C16" s="46"/>
      <c r="D16" s="11"/>
      <c r="E16" s="11"/>
      <c r="F16" s="50"/>
      <c r="G16" s="493"/>
      <c r="H16" s="12"/>
      <c r="I16" s="138" t="str">
        <f t="shared" si="2"/>
        <v/>
      </c>
      <c r="J16" s="138" t="str">
        <f t="shared" si="0"/>
        <v/>
      </c>
      <c r="K16" s="139"/>
      <c r="L16" s="140"/>
      <c r="M16" s="130"/>
      <c r="N16" s="131" t="s">
        <v>311</v>
      </c>
      <c r="O16" s="131" t="s">
        <v>311</v>
      </c>
      <c r="P16" s="131"/>
      <c r="Q16" s="141"/>
      <c r="R16" s="972"/>
      <c r="S16" s="974"/>
      <c r="T16" s="976"/>
      <c r="U16" s="171">
        <f>SUMIF(B:B,$S17,I:I)</f>
        <v>0</v>
      </c>
      <c r="V16" s="164">
        <f>SUMIF(B:B,$S17,J:J)</f>
        <v>0</v>
      </c>
      <c r="W16" s="968"/>
    </row>
    <row r="17" spans="1:23" ht="24" customHeight="1">
      <c r="A17" s="133">
        <v>13</v>
      </c>
      <c r="B17" s="45"/>
      <c r="C17" s="46"/>
      <c r="D17" s="11"/>
      <c r="E17" s="11"/>
      <c r="F17" s="50"/>
      <c r="G17" s="493"/>
      <c r="H17" s="12"/>
      <c r="I17" s="138" t="str">
        <f t="shared" si="2"/>
        <v/>
      </c>
      <c r="J17" s="138" t="str">
        <f t="shared" si="0"/>
        <v/>
      </c>
      <c r="K17" s="139"/>
      <c r="L17" s="140"/>
      <c r="M17" s="130"/>
      <c r="N17" s="131" t="s">
        <v>423</v>
      </c>
      <c r="O17" s="131" t="s">
        <v>423</v>
      </c>
      <c r="Q17" s="141"/>
      <c r="R17" s="175">
        <v>8</v>
      </c>
      <c r="S17" s="137" t="s">
        <v>13</v>
      </c>
      <c r="T17" s="173">
        <f t="shared" si="1"/>
        <v>0</v>
      </c>
      <c r="U17" s="171">
        <f>SUMIF(B:B,$S18,I:I)</f>
        <v>0</v>
      </c>
      <c r="V17" s="164">
        <f>SUMIF(B:B,$S18,J:J)</f>
        <v>0</v>
      </c>
      <c r="W17" s="496"/>
    </row>
    <row r="18" spans="1:23" ht="24" customHeight="1">
      <c r="A18" s="133">
        <v>14</v>
      </c>
      <c r="B18" s="45"/>
      <c r="C18" s="46"/>
      <c r="D18" s="11"/>
      <c r="E18" s="11"/>
      <c r="F18" s="50"/>
      <c r="G18" s="493"/>
      <c r="H18" s="12"/>
      <c r="I18" s="138" t="str">
        <f t="shared" si="2"/>
        <v/>
      </c>
      <c r="J18" s="138" t="str">
        <f t="shared" si="0"/>
        <v/>
      </c>
      <c r="K18" s="139"/>
      <c r="L18" s="140"/>
      <c r="M18" s="130"/>
      <c r="N18" s="131"/>
      <c r="P18" s="131"/>
      <c r="Q18" s="141"/>
      <c r="R18" s="977">
        <v>9</v>
      </c>
      <c r="S18" s="978" t="s">
        <v>419</v>
      </c>
      <c r="T18" s="979">
        <f>SUMIF(B:B,$S18,H:H)</f>
        <v>0</v>
      </c>
      <c r="U18" s="171"/>
      <c r="V18" s="164"/>
      <c r="W18" s="967"/>
    </row>
    <row r="19" spans="1:23" ht="24" customHeight="1">
      <c r="A19" s="133">
        <v>15</v>
      </c>
      <c r="B19" s="45"/>
      <c r="C19" s="10"/>
      <c r="D19" s="11"/>
      <c r="E19" s="11"/>
      <c r="F19" s="50"/>
      <c r="G19" s="492"/>
      <c r="H19" s="12"/>
      <c r="I19" s="138" t="str">
        <f t="shared" si="2"/>
        <v/>
      </c>
      <c r="J19" s="138" t="str">
        <f t="shared" si="0"/>
        <v/>
      </c>
      <c r="K19" s="139"/>
      <c r="L19" s="140"/>
      <c r="M19" s="130"/>
      <c r="O19" s="131"/>
      <c r="P19" s="131"/>
      <c r="Q19" s="141"/>
      <c r="R19" s="972"/>
      <c r="S19" s="974"/>
      <c r="T19" s="976"/>
      <c r="U19" s="172">
        <f>SUMIF(B:B,$S20,I:I)</f>
        <v>0</v>
      </c>
      <c r="V19" s="164">
        <f>SUMIF(B:B,$S20,J:J)</f>
        <v>0</v>
      </c>
      <c r="W19" s="969"/>
    </row>
    <row r="20" spans="1:23" ht="24" customHeight="1">
      <c r="A20" s="133">
        <v>16</v>
      </c>
      <c r="B20" s="45"/>
      <c r="C20" s="10"/>
      <c r="D20" s="11"/>
      <c r="E20" s="11"/>
      <c r="F20" s="50"/>
      <c r="G20" s="492"/>
      <c r="H20" s="12"/>
      <c r="I20" s="138" t="str">
        <f t="shared" si="2"/>
        <v/>
      </c>
      <c r="J20" s="138" t="str">
        <f t="shared" si="0"/>
        <v/>
      </c>
      <c r="K20" s="139"/>
      <c r="L20" s="140"/>
      <c r="M20" s="130"/>
      <c r="O20" s="131"/>
      <c r="P20" s="131"/>
      <c r="Q20" s="141"/>
      <c r="R20" s="175">
        <v>10</v>
      </c>
      <c r="S20" s="137" t="s">
        <v>420</v>
      </c>
      <c r="T20" s="173">
        <f t="shared" si="1"/>
        <v>0</v>
      </c>
      <c r="U20" s="171">
        <f>SUMIF(B:B,$S21,I:I)</f>
        <v>0</v>
      </c>
      <c r="V20" s="164">
        <f>SUMIF(B:B,$S21,J:J)</f>
        <v>0</v>
      </c>
      <c r="W20" s="496"/>
    </row>
    <row r="21" spans="1:23" ht="24" customHeight="1">
      <c r="A21" s="133">
        <v>17</v>
      </c>
      <c r="B21" s="45"/>
      <c r="C21" s="10"/>
      <c r="D21" s="11"/>
      <c r="E21" s="11"/>
      <c r="F21" s="50"/>
      <c r="G21" s="492"/>
      <c r="H21" s="12"/>
      <c r="I21" s="138" t="str">
        <f t="shared" si="2"/>
        <v/>
      </c>
      <c r="J21" s="138" t="str">
        <f t="shared" si="0"/>
        <v/>
      </c>
      <c r="K21" s="139"/>
      <c r="L21" s="140"/>
      <c r="M21" s="130"/>
      <c r="N21" s="131"/>
      <c r="Q21" s="132"/>
      <c r="R21" s="175">
        <v>11</v>
      </c>
      <c r="S21" s="137" t="s">
        <v>12</v>
      </c>
      <c r="T21" s="173">
        <f t="shared" si="1"/>
        <v>0</v>
      </c>
      <c r="U21" s="171">
        <f>SUMIF(B:B,$S22,I:I)</f>
        <v>0</v>
      </c>
      <c r="V21" s="164">
        <f>SUMIF(B:B,$S22,J:J)</f>
        <v>0</v>
      </c>
      <c r="W21" s="496"/>
    </row>
    <row r="22" spans="1:23" ht="24" customHeight="1">
      <c r="A22" s="133">
        <v>18</v>
      </c>
      <c r="B22" s="45"/>
      <c r="C22" s="10"/>
      <c r="D22" s="11"/>
      <c r="E22" s="11"/>
      <c r="F22" s="50"/>
      <c r="G22" s="492"/>
      <c r="H22" s="12"/>
      <c r="I22" s="138" t="str">
        <f t="shared" si="2"/>
        <v/>
      </c>
      <c r="J22" s="138" t="str">
        <f t="shared" si="0"/>
        <v/>
      </c>
      <c r="K22" s="139"/>
      <c r="L22" s="140"/>
      <c r="M22" s="130"/>
      <c r="O22" s="131"/>
      <c r="Q22" s="132"/>
      <c r="R22" s="977">
        <v>12</v>
      </c>
      <c r="S22" s="978" t="s">
        <v>421</v>
      </c>
      <c r="T22" s="979">
        <f t="shared" si="1"/>
        <v>0</v>
      </c>
      <c r="U22" s="172"/>
      <c r="V22" s="164"/>
      <c r="W22" s="967"/>
    </row>
    <row r="23" spans="1:23" ht="24" customHeight="1">
      <c r="A23" s="133">
        <v>19</v>
      </c>
      <c r="B23" s="45"/>
      <c r="C23" s="10"/>
      <c r="D23" s="11"/>
      <c r="E23" s="11"/>
      <c r="F23" s="50"/>
      <c r="G23" s="492"/>
      <c r="H23" s="12"/>
      <c r="I23" s="138" t="str">
        <f t="shared" si="2"/>
        <v/>
      </c>
      <c r="J23" s="138" t="str">
        <f t="shared" si="0"/>
        <v/>
      </c>
      <c r="K23" s="139"/>
      <c r="L23" s="140"/>
      <c r="M23" s="130"/>
      <c r="N23" s="131"/>
      <c r="O23" s="131"/>
      <c r="Q23" s="132"/>
      <c r="R23" s="972"/>
      <c r="S23" s="974"/>
      <c r="T23" s="976"/>
      <c r="U23" s="171">
        <f>SUMIF(B:B,$S24,I:I)</f>
        <v>0</v>
      </c>
      <c r="V23" s="164">
        <f>SUMIF(B:B,$S24,J:J)</f>
        <v>0</v>
      </c>
      <c r="W23" s="968"/>
    </row>
    <row r="24" spans="1:23" ht="24" customHeight="1">
      <c r="A24" s="133">
        <v>20</v>
      </c>
      <c r="B24" s="45"/>
      <c r="C24" s="10"/>
      <c r="D24" s="11"/>
      <c r="E24" s="11"/>
      <c r="F24" s="50"/>
      <c r="G24" s="492"/>
      <c r="H24" s="12"/>
      <c r="I24" s="138" t="str">
        <f t="shared" si="2"/>
        <v/>
      </c>
      <c r="J24" s="138" t="str">
        <f t="shared" si="0"/>
        <v/>
      </c>
      <c r="K24" s="139"/>
      <c r="L24" s="140"/>
      <c r="M24" s="130"/>
      <c r="O24" s="131"/>
      <c r="Q24" s="132"/>
      <c r="R24" s="977">
        <v>13</v>
      </c>
      <c r="S24" s="978" t="s">
        <v>422</v>
      </c>
      <c r="T24" s="979">
        <f t="shared" si="1"/>
        <v>0</v>
      </c>
      <c r="U24" s="172"/>
      <c r="V24" s="164"/>
      <c r="W24" s="967"/>
    </row>
    <row r="25" spans="1:23" ht="24" customHeight="1">
      <c r="A25" s="133">
        <v>21</v>
      </c>
      <c r="B25" s="45"/>
      <c r="C25" s="10"/>
      <c r="D25" s="11"/>
      <c r="E25" s="11"/>
      <c r="F25" s="50"/>
      <c r="G25" s="492"/>
      <c r="H25" s="12"/>
      <c r="I25" s="138" t="str">
        <f t="shared" si="2"/>
        <v/>
      </c>
      <c r="J25" s="138" t="str">
        <f t="shared" si="0"/>
        <v/>
      </c>
      <c r="K25" s="139"/>
      <c r="L25" s="140"/>
      <c r="M25" s="130"/>
      <c r="N25" s="131"/>
      <c r="O25" s="131"/>
      <c r="P25" s="131"/>
      <c r="Q25" s="130"/>
      <c r="R25" s="972"/>
      <c r="S25" s="974"/>
      <c r="T25" s="976"/>
      <c r="U25" s="171">
        <f>SUMIF(B:B,$S26,I:I)</f>
        <v>0</v>
      </c>
      <c r="V25" s="164">
        <f>SUMIF(B:B,$S26,J:J)</f>
        <v>0</v>
      </c>
      <c r="W25" s="968"/>
    </row>
    <row r="26" spans="1:23" ht="24" customHeight="1">
      <c r="A26" s="133">
        <v>22</v>
      </c>
      <c r="B26" s="45"/>
      <c r="C26" s="10"/>
      <c r="D26" s="11"/>
      <c r="E26" s="11"/>
      <c r="F26" s="50"/>
      <c r="G26" s="492"/>
      <c r="H26" s="12"/>
      <c r="I26" s="138" t="str">
        <f t="shared" si="2"/>
        <v/>
      </c>
      <c r="J26" s="138" t="str">
        <f t="shared" si="0"/>
        <v/>
      </c>
      <c r="K26" s="139"/>
      <c r="L26" s="140"/>
      <c r="M26" s="130"/>
      <c r="O26" s="131"/>
      <c r="Q26" s="130"/>
      <c r="R26" s="977">
        <v>14</v>
      </c>
      <c r="S26" s="978" t="s">
        <v>311</v>
      </c>
      <c r="T26" s="979">
        <f t="shared" si="1"/>
        <v>0</v>
      </c>
      <c r="U26" s="172"/>
      <c r="V26" s="164"/>
      <c r="W26" s="967"/>
    </row>
    <row r="27" spans="1:23" ht="24" customHeight="1">
      <c r="A27" s="133">
        <v>23</v>
      </c>
      <c r="B27" s="45"/>
      <c r="C27" s="10"/>
      <c r="D27" s="11"/>
      <c r="E27" s="11"/>
      <c r="F27" s="50"/>
      <c r="G27" s="492"/>
      <c r="H27" s="12"/>
      <c r="I27" s="138" t="str">
        <f t="shared" si="2"/>
        <v/>
      </c>
      <c r="J27" s="138" t="str">
        <f t="shared" si="0"/>
        <v/>
      </c>
      <c r="K27" s="139"/>
      <c r="L27" s="140"/>
      <c r="M27" s="130"/>
      <c r="N27" s="131"/>
      <c r="O27" s="131"/>
      <c r="P27" s="131"/>
      <c r="Q27" s="130"/>
      <c r="R27" s="972"/>
      <c r="S27" s="974"/>
      <c r="T27" s="976"/>
      <c r="U27" s="171">
        <f>SUMIF(B:B,$S28,I:I)</f>
        <v>0</v>
      </c>
      <c r="V27" s="164">
        <f>SUMIF(B:B,$S28,J:J)</f>
        <v>0</v>
      </c>
      <c r="W27" s="968"/>
    </row>
    <row r="28" spans="1:23" ht="24" customHeight="1" thickBot="1">
      <c r="A28" s="133">
        <v>24</v>
      </c>
      <c r="B28" s="45"/>
      <c r="C28" s="10"/>
      <c r="D28" s="11"/>
      <c r="E28" s="11"/>
      <c r="F28" s="50"/>
      <c r="G28" s="493"/>
      <c r="H28" s="12"/>
      <c r="I28" s="138" t="str">
        <f t="shared" si="2"/>
        <v/>
      </c>
      <c r="J28" s="138" t="str">
        <f t="shared" si="0"/>
        <v/>
      </c>
      <c r="K28" s="142"/>
      <c r="L28" s="140"/>
      <c r="M28" s="130"/>
      <c r="N28" s="131"/>
      <c r="O28" s="131"/>
      <c r="P28" s="131"/>
      <c r="Q28" s="130"/>
      <c r="R28" s="175">
        <v>15</v>
      </c>
      <c r="S28" s="137" t="s">
        <v>423</v>
      </c>
      <c r="T28" s="173">
        <f t="shared" si="1"/>
        <v>0</v>
      </c>
      <c r="U28" s="174">
        <f>SUM(U4:U27)</f>
        <v>0</v>
      </c>
      <c r="V28" s="165">
        <f>SUM(V4:V27)</f>
        <v>0</v>
      </c>
      <c r="W28" s="496"/>
    </row>
    <row r="29" spans="1:23" ht="24" customHeight="1" thickBot="1">
      <c r="A29" s="133">
        <v>25</v>
      </c>
      <c r="B29" s="45"/>
      <c r="C29" s="10"/>
      <c r="D29" s="11"/>
      <c r="E29" s="11"/>
      <c r="F29" s="50"/>
      <c r="G29" s="493"/>
      <c r="H29" s="12"/>
      <c r="I29" s="138" t="str">
        <f t="shared" si="2"/>
        <v/>
      </c>
      <c r="J29" s="138" t="str">
        <f t="shared" si="0"/>
        <v/>
      </c>
      <c r="K29" s="142"/>
      <c r="L29" s="140"/>
      <c r="M29" s="130"/>
      <c r="N29" s="131"/>
      <c r="O29" s="131"/>
      <c r="P29" s="131"/>
      <c r="Q29" s="130"/>
      <c r="R29" s="176"/>
      <c r="S29" s="170" t="s">
        <v>11</v>
      </c>
      <c r="T29" s="174">
        <f>SUM(T5:T28)</f>
        <v>0</v>
      </c>
      <c r="U29" s="130"/>
      <c r="V29" s="130"/>
    </row>
    <row r="30" spans="1:23" ht="24" customHeight="1">
      <c r="A30" s="133">
        <v>26</v>
      </c>
      <c r="B30" s="45"/>
      <c r="C30" s="10"/>
      <c r="D30" s="11"/>
      <c r="E30" s="11"/>
      <c r="F30" s="50"/>
      <c r="G30" s="493"/>
      <c r="H30" s="12"/>
      <c r="I30" s="138" t="str">
        <f t="shared" si="2"/>
        <v/>
      </c>
      <c r="J30" s="138" t="str">
        <f t="shared" si="0"/>
        <v/>
      </c>
      <c r="K30" s="142"/>
      <c r="L30" s="140"/>
      <c r="M30" s="130"/>
      <c r="N30" s="131"/>
      <c r="O30" s="131"/>
      <c r="P30" s="131"/>
      <c r="Q30" s="130"/>
      <c r="R30" s="130"/>
      <c r="S30" s="130"/>
      <c r="T30" s="130"/>
      <c r="U30" s="130"/>
      <c r="V30" s="130"/>
    </row>
    <row r="31" spans="1:23" ht="24" customHeight="1">
      <c r="A31" s="133">
        <v>27</v>
      </c>
      <c r="B31" s="45"/>
      <c r="C31" s="10"/>
      <c r="D31" s="11"/>
      <c r="E31" s="11"/>
      <c r="F31" s="50"/>
      <c r="G31" s="493"/>
      <c r="H31" s="12"/>
      <c r="I31" s="138" t="str">
        <f t="shared" si="2"/>
        <v/>
      </c>
      <c r="J31" s="138" t="str">
        <f t="shared" si="0"/>
        <v/>
      </c>
      <c r="K31" s="142"/>
      <c r="L31" s="140"/>
      <c r="M31" s="130"/>
      <c r="N31" s="131"/>
      <c r="O31" s="131"/>
      <c r="P31" s="131"/>
      <c r="Q31" s="130"/>
      <c r="R31" s="130"/>
      <c r="S31" s="130"/>
      <c r="T31" s="130"/>
      <c r="U31" s="130"/>
      <c r="V31" s="130"/>
    </row>
    <row r="32" spans="1:23" ht="24" customHeight="1">
      <c r="A32" s="133">
        <v>28</v>
      </c>
      <c r="B32" s="45"/>
      <c r="C32" s="10"/>
      <c r="D32" s="11"/>
      <c r="E32" s="11"/>
      <c r="F32" s="50"/>
      <c r="G32" s="493"/>
      <c r="H32" s="12"/>
      <c r="I32" s="138" t="str">
        <f t="shared" si="2"/>
        <v/>
      </c>
      <c r="J32" s="138"/>
      <c r="K32" s="142"/>
      <c r="L32" s="140"/>
      <c r="M32" s="130"/>
      <c r="N32" s="131"/>
      <c r="O32" s="131"/>
      <c r="P32" s="131"/>
      <c r="Q32" s="130"/>
      <c r="R32" s="130"/>
      <c r="S32" s="130"/>
      <c r="T32" s="130"/>
      <c r="U32" s="130"/>
      <c r="V32" s="130"/>
    </row>
    <row r="33" spans="1:22" ht="24" customHeight="1">
      <c r="A33" s="133">
        <v>29</v>
      </c>
      <c r="B33" s="45"/>
      <c r="C33" s="10"/>
      <c r="D33" s="11"/>
      <c r="E33" s="11"/>
      <c r="F33" s="50"/>
      <c r="G33" s="493"/>
      <c r="H33" s="12"/>
      <c r="I33" s="138" t="str">
        <f t="shared" si="2"/>
        <v/>
      </c>
      <c r="J33" s="138"/>
      <c r="K33" s="142"/>
      <c r="L33" s="140"/>
      <c r="M33" s="130"/>
      <c r="N33" s="131"/>
      <c r="O33" s="131"/>
      <c r="P33" s="131"/>
      <c r="Q33" s="130"/>
      <c r="R33" s="130"/>
      <c r="S33" s="130"/>
      <c r="T33" s="130"/>
      <c r="U33" s="130"/>
      <c r="V33" s="130"/>
    </row>
    <row r="34" spans="1:22" ht="24" customHeight="1">
      <c r="A34" s="133">
        <v>30</v>
      </c>
      <c r="B34" s="45"/>
      <c r="C34" s="10"/>
      <c r="D34" s="11"/>
      <c r="E34" s="11"/>
      <c r="F34" s="50"/>
      <c r="G34" s="493"/>
      <c r="H34" s="12"/>
      <c r="I34" s="138" t="str">
        <f t="shared" si="2"/>
        <v/>
      </c>
      <c r="J34" s="138"/>
      <c r="K34" s="142"/>
      <c r="L34" s="140"/>
      <c r="M34" s="130"/>
      <c r="N34" s="131"/>
      <c r="O34" s="131"/>
      <c r="P34" s="131"/>
      <c r="Q34" s="130"/>
      <c r="R34" s="130"/>
      <c r="S34" s="130"/>
      <c r="T34" s="130"/>
      <c r="U34" s="130"/>
      <c r="V34" s="130"/>
    </row>
    <row r="35" spans="1:22" ht="24" customHeight="1">
      <c r="A35" s="133">
        <v>31</v>
      </c>
      <c r="B35" s="45"/>
      <c r="C35" s="10"/>
      <c r="D35" s="11"/>
      <c r="E35" s="11"/>
      <c r="F35" s="50"/>
      <c r="G35" s="493"/>
      <c r="H35" s="12"/>
      <c r="I35" s="138" t="str">
        <f t="shared" si="2"/>
        <v/>
      </c>
      <c r="J35" s="138"/>
      <c r="K35" s="142"/>
      <c r="L35" s="140"/>
      <c r="M35" s="130"/>
      <c r="N35" s="131"/>
      <c r="O35" s="131"/>
      <c r="P35" s="131"/>
      <c r="Q35" s="130"/>
      <c r="R35" s="130"/>
      <c r="S35" s="130"/>
      <c r="T35" s="130"/>
      <c r="U35" s="130"/>
      <c r="V35" s="130"/>
    </row>
    <row r="36" spans="1:22" ht="24" customHeight="1">
      <c r="A36" s="133">
        <v>32</v>
      </c>
      <c r="B36" s="45"/>
      <c r="C36" s="10"/>
      <c r="D36" s="11"/>
      <c r="E36" s="11"/>
      <c r="F36" s="50"/>
      <c r="G36" s="493"/>
      <c r="H36" s="12"/>
      <c r="I36" s="138" t="str">
        <f t="shared" si="2"/>
        <v/>
      </c>
      <c r="J36" s="138"/>
      <c r="K36" s="142"/>
      <c r="L36" s="140"/>
      <c r="M36" s="130"/>
      <c r="N36" s="131"/>
      <c r="O36" s="131"/>
      <c r="P36" s="131"/>
      <c r="Q36" s="130"/>
      <c r="R36" s="130"/>
      <c r="S36" s="130"/>
      <c r="T36" s="130"/>
      <c r="U36" s="130"/>
      <c r="V36" s="130"/>
    </row>
    <row r="37" spans="1:22" ht="24" customHeight="1">
      <c r="A37" s="133">
        <v>33</v>
      </c>
      <c r="B37" s="45"/>
      <c r="C37" s="10"/>
      <c r="D37" s="11"/>
      <c r="E37" s="11"/>
      <c r="F37" s="50"/>
      <c r="G37" s="493"/>
      <c r="H37" s="12"/>
      <c r="I37" s="138" t="str">
        <f t="shared" si="2"/>
        <v/>
      </c>
      <c r="J37" s="138"/>
      <c r="K37" s="142"/>
      <c r="L37" s="140"/>
      <c r="M37" s="130"/>
      <c r="N37" s="131"/>
      <c r="O37" s="131"/>
      <c r="P37" s="131"/>
      <c r="Q37" s="130"/>
      <c r="R37" s="130"/>
      <c r="S37" s="130"/>
      <c r="T37" s="130"/>
      <c r="U37" s="130"/>
      <c r="V37" s="130"/>
    </row>
    <row r="38" spans="1:22" ht="24" customHeight="1">
      <c r="A38" s="133">
        <v>34</v>
      </c>
      <c r="B38" s="45"/>
      <c r="C38" s="10"/>
      <c r="D38" s="11"/>
      <c r="E38" s="11"/>
      <c r="F38" s="50"/>
      <c r="G38" s="493"/>
      <c r="H38" s="12"/>
      <c r="I38" s="138" t="str">
        <f t="shared" si="2"/>
        <v/>
      </c>
      <c r="J38" s="138"/>
      <c r="K38" s="142"/>
      <c r="L38" s="140"/>
      <c r="M38" s="130"/>
      <c r="N38" s="131"/>
      <c r="O38" s="131"/>
      <c r="P38" s="131"/>
      <c r="Q38" s="130"/>
      <c r="R38" s="130"/>
      <c r="S38" s="130"/>
      <c r="T38" s="130"/>
      <c r="U38" s="130"/>
      <c r="V38" s="130"/>
    </row>
    <row r="39" spans="1:22" ht="24" customHeight="1">
      <c r="A39" s="133">
        <v>35</v>
      </c>
      <c r="B39" s="45"/>
      <c r="C39" s="10"/>
      <c r="D39" s="11"/>
      <c r="E39" s="11"/>
      <c r="F39" s="50"/>
      <c r="G39" s="493"/>
      <c r="H39" s="12"/>
      <c r="I39" s="138" t="str">
        <f t="shared" si="2"/>
        <v/>
      </c>
      <c r="J39" s="138"/>
      <c r="K39" s="142"/>
      <c r="L39" s="140"/>
      <c r="M39" s="130"/>
      <c r="N39" s="131"/>
      <c r="O39" s="131"/>
      <c r="P39" s="131"/>
      <c r="Q39" s="130"/>
      <c r="R39" s="130"/>
      <c r="S39" s="130"/>
      <c r="T39" s="130"/>
      <c r="U39" s="130"/>
      <c r="V39" s="130"/>
    </row>
    <row r="40" spans="1:22" ht="24" customHeight="1">
      <c r="A40" s="133">
        <v>36</v>
      </c>
      <c r="B40" s="45"/>
      <c r="C40" s="10"/>
      <c r="D40" s="11"/>
      <c r="E40" s="11"/>
      <c r="F40" s="50"/>
      <c r="G40" s="493"/>
      <c r="H40" s="12"/>
      <c r="I40" s="138" t="str">
        <f t="shared" si="2"/>
        <v/>
      </c>
      <c r="J40" s="138"/>
      <c r="K40" s="142"/>
      <c r="L40" s="140"/>
      <c r="M40" s="130"/>
      <c r="N40" s="131"/>
      <c r="O40" s="131"/>
      <c r="P40" s="131"/>
      <c r="Q40" s="130"/>
      <c r="R40" s="130"/>
      <c r="S40" s="130"/>
      <c r="T40" s="130"/>
      <c r="U40" s="130"/>
      <c r="V40" s="130"/>
    </row>
    <row r="41" spans="1:22" ht="24" customHeight="1">
      <c r="A41" s="133">
        <v>37</v>
      </c>
      <c r="B41" s="45"/>
      <c r="C41" s="10"/>
      <c r="D41" s="11"/>
      <c r="E41" s="11"/>
      <c r="F41" s="50"/>
      <c r="G41" s="493"/>
      <c r="H41" s="12"/>
      <c r="I41" s="138" t="str">
        <f t="shared" si="2"/>
        <v/>
      </c>
      <c r="J41" s="138"/>
      <c r="K41" s="142"/>
      <c r="L41" s="140"/>
      <c r="M41" s="130"/>
      <c r="N41" s="131"/>
      <c r="O41" s="131"/>
      <c r="P41" s="131"/>
      <c r="Q41" s="130"/>
      <c r="R41" s="130"/>
      <c r="S41" s="130"/>
      <c r="T41" s="130"/>
      <c r="U41" s="130"/>
      <c r="V41" s="130"/>
    </row>
    <row r="42" spans="1:22" ht="24" customHeight="1">
      <c r="A42" s="133">
        <v>38</v>
      </c>
      <c r="B42" s="45"/>
      <c r="C42" s="10"/>
      <c r="D42" s="11"/>
      <c r="E42" s="11"/>
      <c r="F42" s="50"/>
      <c r="G42" s="493"/>
      <c r="H42" s="12"/>
      <c r="I42" s="138" t="str">
        <f t="shared" si="2"/>
        <v/>
      </c>
      <c r="J42" s="138"/>
      <c r="K42" s="142"/>
      <c r="L42" s="140"/>
      <c r="M42" s="130"/>
      <c r="N42" s="131"/>
      <c r="O42" s="131"/>
      <c r="P42" s="131"/>
      <c r="Q42" s="130"/>
      <c r="R42" s="130"/>
      <c r="S42" s="130"/>
      <c r="T42" s="130"/>
      <c r="U42" s="130"/>
      <c r="V42" s="130"/>
    </row>
    <row r="43" spans="1:22" ht="24" customHeight="1">
      <c r="A43" s="133">
        <v>39</v>
      </c>
      <c r="B43" s="45"/>
      <c r="C43" s="10"/>
      <c r="D43" s="11"/>
      <c r="E43" s="11"/>
      <c r="F43" s="50"/>
      <c r="G43" s="493"/>
      <c r="H43" s="12"/>
      <c r="I43" s="138" t="str">
        <f t="shared" si="2"/>
        <v/>
      </c>
      <c r="J43" s="138"/>
      <c r="K43" s="142"/>
      <c r="L43" s="140"/>
      <c r="M43" s="130"/>
      <c r="N43" s="131"/>
      <c r="O43" s="131"/>
      <c r="P43" s="131"/>
      <c r="Q43" s="130"/>
      <c r="R43" s="130"/>
      <c r="S43" s="130"/>
      <c r="T43" s="130"/>
      <c r="U43" s="130"/>
      <c r="V43" s="130"/>
    </row>
    <row r="44" spans="1:22" ht="24" customHeight="1">
      <c r="A44" s="133">
        <v>40</v>
      </c>
      <c r="B44" s="45"/>
      <c r="C44" s="10"/>
      <c r="D44" s="11"/>
      <c r="E44" s="11"/>
      <c r="F44" s="50"/>
      <c r="G44" s="493"/>
      <c r="H44" s="12"/>
      <c r="I44" s="138" t="str">
        <f t="shared" si="2"/>
        <v/>
      </c>
      <c r="J44" s="138"/>
      <c r="K44" s="142"/>
      <c r="L44" s="140"/>
      <c r="M44" s="130"/>
      <c r="N44" s="131"/>
      <c r="O44" s="131"/>
      <c r="P44" s="131"/>
      <c r="Q44" s="130"/>
      <c r="R44" s="130"/>
      <c r="S44" s="130"/>
      <c r="T44" s="130"/>
      <c r="U44" s="130"/>
      <c r="V44" s="130"/>
    </row>
    <row r="45" spans="1:22" ht="24" customHeight="1">
      <c r="A45" s="133">
        <v>41</v>
      </c>
      <c r="B45" s="45"/>
      <c r="C45" s="10"/>
      <c r="D45" s="11"/>
      <c r="E45" s="11"/>
      <c r="F45" s="50"/>
      <c r="G45" s="493"/>
      <c r="H45" s="12"/>
      <c r="I45" s="138" t="str">
        <f t="shared" si="2"/>
        <v/>
      </c>
      <c r="J45" s="138"/>
      <c r="K45" s="142"/>
      <c r="L45" s="140"/>
      <c r="M45" s="130"/>
      <c r="N45" s="131"/>
      <c r="O45" s="131"/>
      <c r="P45" s="131"/>
      <c r="Q45" s="130"/>
      <c r="R45" s="130"/>
      <c r="S45" s="130"/>
      <c r="T45" s="130"/>
      <c r="U45" s="130"/>
      <c r="V45" s="130"/>
    </row>
    <row r="46" spans="1:22" ht="24" customHeight="1">
      <c r="A46" s="133">
        <v>42</v>
      </c>
      <c r="B46" s="45"/>
      <c r="C46" s="10"/>
      <c r="D46" s="11"/>
      <c r="E46" s="11"/>
      <c r="F46" s="50"/>
      <c r="G46" s="493"/>
      <c r="H46" s="12"/>
      <c r="I46" s="138" t="str">
        <f t="shared" si="2"/>
        <v/>
      </c>
      <c r="J46" s="138"/>
      <c r="K46" s="142"/>
      <c r="L46" s="140"/>
      <c r="M46" s="130"/>
      <c r="N46" s="131"/>
      <c r="O46" s="131"/>
      <c r="P46" s="131"/>
      <c r="Q46" s="130"/>
      <c r="R46" s="130"/>
      <c r="S46" s="130"/>
      <c r="T46" s="130"/>
      <c r="U46" s="130"/>
      <c r="V46" s="130"/>
    </row>
    <row r="47" spans="1:22" ht="24" customHeight="1">
      <c r="A47" s="133">
        <v>43</v>
      </c>
      <c r="B47" s="45"/>
      <c r="C47" s="10"/>
      <c r="D47" s="11"/>
      <c r="E47" s="11"/>
      <c r="F47" s="50"/>
      <c r="G47" s="493"/>
      <c r="H47" s="12"/>
      <c r="I47" s="138" t="str">
        <f t="shared" si="2"/>
        <v/>
      </c>
      <c r="J47" s="138"/>
      <c r="K47" s="142"/>
      <c r="L47" s="140"/>
      <c r="M47" s="130"/>
      <c r="N47" s="131"/>
      <c r="O47" s="131"/>
      <c r="P47" s="131"/>
      <c r="Q47" s="130"/>
      <c r="R47" s="130"/>
      <c r="S47" s="130"/>
      <c r="T47" s="130"/>
      <c r="U47" s="130"/>
      <c r="V47" s="130"/>
    </row>
    <row r="48" spans="1:22" ht="24" customHeight="1">
      <c r="A48" s="133">
        <v>44</v>
      </c>
      <c r="B48" s="45"/>
      <c r="C48" s="10"/>
      <c r="D48" s="11"/>
      <c r="E48" s="11"/>
      <c r="F48" s="50"/>
      <c r="G48" s="493"/>
      <c r="H48" s="12"/>
      <c r="I48" s="138" t="str">
        <f t="shared" si="2"/>
        <v/>
      </c>
      <c r="J48" s="138"/>
      <c r="K48" s="142"/>
      <c r="L48" s="140"/>
      <c r="M48" s="130"/>
      <c r="N48" s="131"/>
      <c r="O48" s="131"/>
      <c r="P48" s="131"/>
      <c r="Q48" s="130"/>
      <c r="R48" s="130"/>
      <c r="S48" s="130"/>
      <c r="T48" s="130"/>
      <c r="U48" s="130"/>
      <c r="V48" s="130"/>
    </row>
    <row r="49" spans="1:22" ht="24" customHeight="1">
      <c r="A49" s="133">
        <v>45</v>
      </c>
      <c r="B49" s="45"/>
      <c r="C49" s="10"/>
      <c r="D49" s="11"/>
      <c r="E49" s="11"/>
      <c r="F49" s="50"/>
      <c r="G49" s="493"/>
      <c r="H49" s="12"/>
      <c r="I49" s="138" t="str">
        <f t="shared" si="2"/>
        <v/>
      </c>
      <c r="J49" s="138"/>
      <c r="K49" s="142"/>
      <c r="L49" s="140"/>
      <c r="M49" s="130"/>
      <c r="N49" s="131"/>
      <c r="O49" s="131"/>
      <c r="P49" s="131"/>
      <c r="Q49" s="130"/>
      <c r="R49" s="130"/>
      <c r="S49" s="130"/>
      <c r="T49" s="130"/>
      <c r="U49" s="130"/>
      <c r="V49" s="130"/>
    </row>
    <row r="50" spans="1:22" ht="24" customHeight="1">
      <c r="A50" s="133">
        <v>46</v>
      </c>
      <c r="B50" s="45"/>
      <c r="C50" s="10"/>
      <c r="D50" s="11"/>
      <c r="E50" s="11"/>
      <c r="F50" s="50"/>
      <c r="G50" s="493"/>
      <c r="H50" s="12"/>
      <c r="I50" s="138" t="str">
        <f t="shared" si="2"/>
        <v/>
      </c>
      <c r="J50" s="138"/>
      <c r="K50" s="142"/>
      <c r="L50" s="140"/>
      <c r="M50" s="130"/>
      <c r="N50" s="131"/>
      <c r="O50" s="131"/>
      <c r="P50" s="131"/>
      <c r="Q50" s="130"/>
      <c r="R50" s="130"/>
      <c r="S50" s="130"/>
      <c r="T50" s="130"/>
      <c r="U50" s="130"/>
      <c r="V50" s="130"/>
    </row>
    <row r="51" spans="1:22" ht="24" customHeight="1">
      <c r="A51" s="133">
        <v>47</v>
      </c>
      <c r="B51" s="45"/>
      <c r="C51" s="10"/>
      <c r="D51" s="11"/>
      <c r="E51" s="11"/>
      <c r="F51" s="50"/>
      <c r="G51" s="493"/>
      <c r="H51" s="12"/>
      <c r="I51" s="138" t="str">
        <f t="shared" si="2"/>
        <v/>
      </c>
      <c r="J51" s="138"/>
      <c r="K51" s="142"/>
      <c r="L51" s="140"/>
      <c r="M51" s="130"/>
      <c r="N51" s="131"/>
      <c r="O51" s="131"/>
      <c r="P51" s="131"/>
      <c r="Q51" s="130"/>
      <c r="R51" s="130"/>
      <c r="S51" s="130"/>
      <c r="T51" s="130"/>
      <c r="U51" s="130"/>
      <c r="V51" s="130"/>
    </row>
    <row r="52" spans="1:22" ht="24" customHeight="1">
      <c r="A52" s="133">
        <v>48</v>
      </c>
      <c r="B52" s="45"/>
      <c r="C52" s="10"/>
      <c r="D52" s="11"/>
      <c r="E52" s="11"/>
      <c r="F52" s="50"/>
      <c r="G52" s="493"/>
      <c r="H52" s="12"/>
      <c r="I52" s="138" t="str">
        <f t="shared" si="2"/>
        <v/>
      </c>
      <c r="J52" s="138"/>
      <c r="K52" s="142"/>
      <c r="L52" s="140"/>
      <c r="M52" s="130"/>
      <c r="N52" s="131"/>
      <c r="O52" s="131"/>
      <c r="P52" s="131"/>
      <c r="Q52" s="130"/>
      <c r="R52" s="130"/>
      <c r="S52" s="130"/>
      <c r="T52" s="130"/>
      <c r="U52" s="130"/>
      <c r="V52" s="130"/>
    </row>
    <row r="53" spans="1:22" ht="24" customHeight="1">
      <c r="A53" s="133">
        <v>49</v>
      </c>
      <c r="B53" s="45"/>
      <c r="C53" s="10"/>
      <c r="D53" s="11"/>
      <c r="E53" s="11"/>
      <c r="F53" s="50"/>
      <c r="G53" s="493"/>
      <c r="H53" s="12"/>
      <c r="I53" s="138" t="str">
        <f t="shared" si="2"/>
        <v/>
      </c>
      <c r="J53" s="138"/>
      <c r="K53" s="142"/>
      <c r="L53" s="140"/>
      <c r="M53" s="130"/>
      <c r="N53" s="131"/>
      <c r="O53" s="131"/>
      <c r="P53" s="131"/>
      <c r="Q53" s="130"/>
      <c r="R53" s="130"/>
      <c r="S53" s="130"/>
      <c r="T53" s="130"/>
      <c r="U53" s="130"/>
      <c r="V53" s="130"/>
    </row>
    <row r="54" spans="1:22" ht="24" customHeight="1">
      <c r="A54" s="133">
        <v>50</v>
      </c>
      <c r="B54" s="45"/>
      <c r="C54" s="10"/>
      <c r="D54" s="11"/>
      <c r="E54" s="11"/>
      <c r="F54" s="50"/>
      <c r="G54" s="493"/>
      <c r="H54" s="12"/>
      <c r="I54" s="138" t="str">
        <f t="shared" si="2"/>
        <v/>
      </c>
      <c r="J54" s="138"/>
      <c r="K54" s="142"/>
      <c r="L54" s="140"/>
      <c r="M54" s="130"/>
      <c r="N54" s="131"/>
      <c r="O54" s="131"/>
      <c r="P54" s="131"/>
      <c r="Q54" s="130"/>
      <c r="R54" s="130"/>
      <c r="S54" s="130"/>
      <c r="T54" s="130"/>
      <c r="U54" s="130"/>
      <c r="V54" s="130"/>
    </row>
    <row r="55" spans="1:22" ht="24" customHeight="1">
      <c r="A55" s="133">
        <v>51</v>
      </c>
      <c r="B55" s="45"/>
      <c r="C55" s="10"/>
      <c r="D55" s="11"/>
      <c r="E55" s="11"/>
      <c r="F55" s="50"/>
      <c r="G55" s="493"/>
      <c r="H55" s="12"/>
      <c r="I55" s="138" t="str">
        <f t="shared" si="2"/>
        <v/>
      </c>
      <c r="J55" s="138"/>
      <c r="K55" s="142"/>
      <c r="L55" s="140"/>
      <c r="M55" s="130"/>
      <c r="N55" s="131"/>
      <c r="O55" s="131"/>
      <c r="P55" s="131"/>
      <c r="Q55" s="130"/>
      <c r="R55" s="130"/>
      <c r="S55" s="130"/>
      <c r="T55" s="130"/>
      <c r="U55" s="130"/>
      <c r="V55" s="130"/>
    </row>
    <row r="56" spans="1:22" ht="24" customHeight="1">
      <c r="A56" s="133">
        <v>52</v>
      </c>
      <c r="B56" s="45"/>
      <c r="C56" s="10"/>
      <c r="D56" s="11"/>
      <c r="E56" s="11"/>
      <c r="F56" s="50"/>
      <c r="G56" s="493"/>
      <c r="H56" s="12"/>
      <c r="I56" s="138" t="str">
        <f t="shared" si="2"/>
        <v/>
      </c>
      <c r="J56" s="138"/>
      <c r="K56" s="142"/>
      <c r="L56" s="140"/>
      <c r="M56" s="130"/>
      <c r="N56" s="131"/>
      <c r="O56" s="131"/>
      <c r="P56" s="131"/>
      <c r="Q56" s="130"/>
      <c r="R56" s="130"/>
      <c r="S56" s="130"/>
      <c r="T56" s="130"/>
      <c r="U56" s="130"/>
      <c r="V56" s="130"/>
    </row>
    <row r="57" spans="1:22" ht="24" customHeight="1">
      <c r="A57" s="133">
        <v>53</v>
      </c>
      <c r="B57" s="45"/>
      <c r="C57" s="10"/>
      <c r="D57" s="11"/>
      <c r="E57" s="11"/>
      <c r="F57" s="50"/>
      <c r="G57" s="493"/>
      <c r="H57" s="12"/>
      <c r="I57" s="138" t="str">
        <f t="shared" si="2"/>
        <v/>
      </c>
      <c r="J57" s="138"/>
      <c r="K57" s="142"/>
      <c r="L57" s="140"/>
      <c r="M57" s="130"/>
      <c r="N57" s="131"/>
      <c r="O57" s="131"/>
      <c r="P57" s="131"/>
      <c r="Q57" s="130"/>
      <c r="R57" s="130"/>
      <c r="S57" s="130"/>
      <c r="T57" s="130"/>
      <c r="U57" s="130"/>
      <c r="V57" s="130"/>
    </row>
    <row r="58" spans="1:22" ht="24" customHeight="1">
      <c r="A58" s="133">
        <v>54</v>
      </c>
      <c r="B58" s="45"/>
      <c r="C58" s="10"/>
      <c r="D58" s="11"/>
      <c r="E58" s="11"/>
      <c r="F58" s="50"/>
      <c r="G58" s="493"/>
      <c r="H58" s="12"/>
      <c r="I58" s="138" t="str">
        <f t="shared" si="2"/>
        <v/>
      </c>
      <c r="J58" s="138"/>
      <c r="K58" s="142"/>
      <c r="L58" s="140"/>
      <c r="M58" s="130"/>
      <c r="N58" s="131"/>
      <c r="O58" s="131"/>
      <c r="P58" s="131"/>
      <c r="Q58" s="130"/>
      <c r="R58" s="130"/>
      <c r="S58" s="130"/>
      <c r="T58" s="130"/>
      <c r="U58" s="130"/>
      <c r="V58" s="130"/>
    </row>
    <row r="59" spans="1:22" ht="24" customHeight="1">
      <c r="A59" s="133">
        <v>55</v>
      </c>
      <c r="B59" s="45"/>
      <c r="C59" s="10"/>
      <c r="D59" s="11"/>
      <c r="E59" s="11"/>
      <c r="F59" s="50"/>
      <c r="G59" s="493"/>
      <c r="H59" s="12"/>
      <c r="I59" s="138" t="str">
        <f t="shared" si="2"/>
        <v/>
      </c>
      <c r="J59" s="138"/>
      <c r="K59" s="142"/>
      <c r="L59" s="140"/>
      <c r="M59" s="130"/>
      <c r="N59" s="131"/>
      <c r="O59" s="131"/>
      <c r="P59" s="131"/>
      <c r="Q59" s="130"/>
      <c r="R59" s="130"/>
      <c r="S59" s="130"/>
      <c r="T59" s="130"/>
      <c r="U59" s="130"/>
      <c r="V59" s="130"/>
    </row>
    <row r="60" spans="1:22" ht="24" customHeight="1">
      <c r="A60" s="133">
        <v>56</v>
      </c>
      <c r="B60" s="45"/>
      <c r="C60" s="10"/>
      <c r="D60" s="11"/>
      <c r="E60" s="11"/>
      <c r="F60" s="50"/>
      <c r="G60" s="493"/>
      <c r="H60" s="12"/>
      <c r="I60" s="138" t="str">
        <f t="shared" si="2"/>
        <v/>
      </c>
      <c r="J60" s="138"/>
      <c r="K60" s="142"/>
      <c r="L60" s="140"/>
      <c r="M60" s="130"/>
      <c r="N60" s="131"/>
      <c r="O60" s="131"/>
      <c r="P60" s="131"/>
      <c r="Q60" s="130"/>
      <c r="R60" s="130"/>
      <c r="S60" s="130"/>
      <c r="T60" s="130"/>
      <c r="U60" s="130"/>
      <c r="V60" s="130"/>
    </row>
    <row r="61" spans="1:22" ht="24" customHeight="1">
      <c r="A61" s="133">
        <v>57</v>
      </c>
      <c r="B61" s="45"/>
      <c r="C61" s="10"/>
      <c r="D61" s="11"/>
      <c r="E61" s="11"/>
      <c r="F61" s="50"/>
      <c r="G61" s="493"/>
      <c r="H61" s="12"/>
      <c r="I61" s="138" t="str">
        <f t="shared" si="2"/>
        <v/>
      </c>
      <c r="J61" s="138"/>
      <c r="K61" s="142"/>
      <c r="L61" s="140"/>
      <c r="M61" s="130"/>
      <c r="N61" s="131"/>
      <c r="O61" s="131"/>
      <c r="P61" s="131"/>
      <c r="Q61" s="130"/>
      <c r="R61" s="130"/>
      <c r="S61" s="130"/>
      <c r="T61" s="130"/>
      <c r="U61" s="130"/>
      <c r="V61" s="130"/>
    </row>
    <row r="62" spans="1:22" ht="24" customHeight="1">
      <c r="A62" s="133">
        <v>58</v>
      </c>
      <c r="B62" s="45"/>
      <c r="C62" s="10"/>
      <c r="D62" s="11"/>
      <c r="E62" s="11"/>
      <c r="F62" s="50"/>
      <c r="G62" s="493"/>
      <c r="H62" s="12"/>
      <c r="I62" s="138" t="str">
        <f t="shared" si="2"/>
        <v/>
      </c>
      <c r="J62" s="138"/>
      <c r="K62" s="142"/>
      <c r="L62" s="140"/>
      <c r="M62" s="130"/>
      <c r="N62" s="131"/>
      <c r="O62" s="131"/>
      <c r="P62" s="131"/>
      <c r="Q62" s="130"/>
      <c r="R62" s="130"/>
      <c r="S62" s="130"/>
      <c r="T62" s="130"/>
      <c r="U62" s="130"/>
      <c r="V62" s="130"/>
    </row>
    <row r="63" spans="1:22" ht="24" customHeight="1">
      <c r="A63" s="133">
        <v>59</v>
      </c>
      <c r="B63" s="45"/>
      <c r="C63" s="10"/>
      <c r="D63" s="11"/>
      <c r="E63" s="11"/>
      <c r="F63" s="50"/>
      <c r="G63" s="493"/>
      <c r="H63" s="12"/>
      <c r="I63" s="138" t="str">
        <f t="shared" si="2"/>
        <v/>
      </c>
      <c r="J63" s="138" t="str">
        <f t="shared" si="0"/>
        <v/>
      </c>
      <c r="K63" s="142"/>
      <c r="L63" s="140"/>
      <c r="M63" s="130"/>
      <c r="N63" s="141"/>
      <c r="O63" s="141"/>
      <c r="P63" s="141"/>
      <c r="Q63" s="130"/>
      <c r="R63" s="130"/>
      <c r="S63" s="130"/>
      <c r="T63" s="130"/>
      <c r="U63" s="130"/>
      <c r="V63" s="130"/>
    </row>
    <row r="64" spans="1:22" ht="24" customHeight="1" thickBot="1">
      <c r="A64" s="133">
        <v>60</v>
      </c>
      <c r="B64" s="45"/>
      <c r="C64" s="10"/>
      <c r="D64" s="11"/>
      <c r="E64" s="11"/>
      <c r="F64" s="50"/>
      <c r="G64" s="493"/>
      <c r="H64" s="12"/>
      <c r="I64" s="138" t="str">
        <f t="shared" si="2"/>
        <v/>
      </c>
      <c r="J64" s="138" t="str">
        <f t="shared" si="0"/>
        <v/>
      </c>
      <c r="K64" s="139"/>
      <c r="L64" s="140"/>
      <c r="M64" s="130"/>
      <c r="N64" s="141"/>
      <c r="O64" s="141"/>
      <c r="P64" s="141"/>
      <c r="Q64" s="130"/>
      <c r="R64" s="130"/>
      <c r="S64" s="130"/>
      <c r="T64" s="130"/>
      <c r="U64" s="130"/>
      <c r="V64" s="130"/>
    </row>
    <row r="65" spans="1:22" ht="24" customHeight="1" thickBot="1">
      <c r="B65" s="143"/>
      <c r="C65" s="144"/>
      <c r="D65" s="14"/>
      <c r="E65" s="14"/>
      <c r="F65" s="145"/>
      <c r="G65" s="166" t="s">
        <v>10</v>
      </c>
      <c r="H65" s="167">
        <f>SUM(H5:H64)</f>
        <v>0</v>
      </c>
      <c r="I65" s="158">
        <f>SUM(I5:I64)</f>
        <v>0</v>
      </c>
      <c r="J65" s="15">
        <f>SUM(J5:J64)</f>
        <v>0</v>
      </c>
      <c r="K65" s="146" t="s">
        <v>9</v>
      </c>
      <c r="L65" s="147">
        <f>SUM(L5:L64)</f>
        <v>0</v>
      </c>
      <c r="R65" s="130"/>
      <c r="S65" s="130"/>
      <c r="T65" s="130"/>
      <c r="U65" s="130"/>
      <c r="V65" s="130"/>
    </row>
    <row r="66" spans="1:22" ht="34.5" customHeight="1" thickBot="1">
      <c r="B66" s="157"/>
      <c r="C66" s="148"/>
      <c r="D66" s="148"/>
      <c r="E66" s="148"/>
      <c r="F66" s="148"/>
      <c r="G66" s="4"/>
      <c r="H66" s="48"/>
      <c r="I66" s="48"/>
      <c r="J66" s="48"/>
      <c r="K66" s="149" t="s">
        <v>8</v>
      </c>
      <c r="L66" s="150">
        <f>H65-L65</f>
        <v>0</v>
      </c>
      <c r="R66" s="130"/>
      <c r="S66" s="130"/>
      <c r="T66" s="130"/>
    </row>
    <row r="67" spans="1:22" ht="31.5" customHeight="1">
      <c r="A67" s="148"/>
      <c r="B67" s="151"/>
      <c r="C67" s="39"/>
      <c r="D67" s="151"/>
      <c r="E67" s="151"/>
      <c r="F67" s="148"/>
      <c r="G67" s="152"/>
      <c r="H67" s="152"/>
      <c r="I67" s="153"/>
      <c r="J67" s="153"/>
      <c r="K67" s="39"/>
    </row>
    <row r="68" spans="1:22" ht="25.5" customHeight="1">
      <c r="A68" s="148"/>
      <c r="B68" s="151"/>
      <c r="C68" s="39"/>
      <c r="D68" s="151"/>
      <c r="E68" s="151"/>
      <c r="F68" s="148"/>
      <c r="G68" s="152"/>
      <c r="H68" s="152"/>
      <c r="I68" s="153"/>
      <c r="J68" s="153"/>
      <c r="K68" s="39"/>
    </row>
    <row r="69" spans="1:22">
      <c r="A69" s="148"/>
      <c r="B69" s="151"/>
      <c r="C69" s="39"/>
      <c r="D69" s="151"/>
      <c r="E69" s="151"/>
      <c r="F69" s="148"/>
      <c r="G69" s="152"/>
      <c r="H69" s="152"/>
      <c r="I69" s="153"/>
      <c r="J69" s="153"/>
      <c r="K69" s="39"/>
    </row>
    <row r="70" spans="1:22">
      <c r="A70" s="148"/>
      <c r="B70" s="151"/>
      <c r="C70" s="39"/>
      <c r="D70" s="151"/>
      <c r="E70" s="151"/>
      <c r="F70" s="148"/>
      <c r="G70" s="152"/>
      <c r="H70" s="152"/>
      <c r="I70" s="153"/>
      <c r="J70" s="153"/>
      <c r="K70" s="39"/>
    </row>
    <row r="71" spans="1:22">
      <c r="A71" s="148"/>
      <c r="B71" s="151"/>
      <c r="C71" s="39"/>
      <c r="D71" s="151"/>
      <c r="E71" s="151"/>
      <c r="F71" s="148"/>
      <c r="G71" s="152"/>
      <c r="H71" s="152"/>
      <c r="I71" s="153"/>
      <c r="J71" s="153"/>
      <c r="K71" s="39"/>
    </row>
    <row r="72" spans="1:22">
      <c r="A72" s="148"/>
      <c r="B72" s="151"/>
      <c r="C72" s="39"/>
      <c r="D72" s="151"/>
      <c r="E72" s="151"/>
      <c r="F72" s="148"/>
      <c r="G72" s="152"/>
      <c r="H72" s="152"/>
      <c r="I72" s="153"/>
      <c r="J72" s="153"/>
      <c r="K72" s="39"/>
    </row>
    <row r="73" spans="1:22">
      <c r="A73" s="148"/>
      <c r="B73" s="151"/>
      <c r="C73" s="39"/>
      <c r="D73" s="151"/>
      <c r="E73" s="151"/>
      <c r="F73" s="148"/>
      <c r="G73" s="152"/>
      <c r="H73" s="152"/>
      <c r="I73" s="153"/>
      <c r="J73" s="153"/>
      <c r="K73" s="39"/>
    </row>
    <row r="74" spans="1:22">
      <c r="A74" s="148"/>
      <c r="B74" s="151"/>
      <c r="C74" s="39"/>
      <c r="D74" s="151"/>
      <c r="E74" s="151"/>
      <c r="F74" s="148"/>
      <c r="G74" s="152"/>
      <c r="H74" s="152"/>
      <c r="I74" s="153"/>
      <c r="J74" s="153"/>
      <c r="K74" s="39"/>
    </row>
    <row r="75" spans="1:22">
      <c r="A75" s="148"/>
      <c r="B75" s="151"/>
      <c r="C75" s="39"/>
      <c r="D75" s="151"/>
      <c r="E75" s="151"/>
      <c r="F75" s="148"/>
      <c r="G75" s="152"/>
      <c r="H75" s="152"/>
      <c r="I75" s="153"/>
      <c r="J75" s="153"/>
      <c r="K75" s="39"/>
    </row>
    <row r="76" spans="1:22">
      <c r="A76" s="148"/>
      <c r="B76" s="151"/>
      <c r="C76" s="39"/>
      <c r="D76" s="151"/>
      <c r="E76" s="151"/>
      <c r="F76" s="148"/>
      <c r="G76" s="152"/>
      <c r="H76" s="152"/>
      <c r="I76" s="153"/>
      <c r="J76" s="153"/>
      <c r="K76" s="39"/>
    </row>
  </sheetData>
  <sheetProtection algorithmName="SHA-512" hashValue="HBfCThm2iTkAfdfui85118TaDexu15wZiXUGkClD+lg0PCzv31X2Qq1wpCHJQHMtIp5rw9QXB9X0UkQGAwYr8A==" saltValue="Tok57S2AgQL34BrDH1BLjg==" spinCount="100000" sheet="1" formatRows="0" selectLockedCells="1"/>
  <customSheetViews>
    <customSheetView guid="{C3470CC4-D0F0-4B7F-8446-B235CFA777F2}" scale="70" showPageBreaks="1" fitToPage="1" printArea="1" hiddenColumns="1" view="pageBreakPreview">
      <selection activeCell="B3" sqref="B3"/>
      <pageMargins left="0.51181102362204722" right="0.19685039370078741" top="0.55118110236220474" bottom="0.35433070866141736" header="0" footer="0"/>
      <pageSetup paperSize="9" scale="61" orientation="portrait" r:id="rId1"/>
    </customSheetView>
  </customSheetViews>
  <mergeCells count="38">
    <mergeCell ref="R18:R19"/>
    <mergeCell ref="S18:S19"/>
    <mergeCell ref="T18:T19"/>
    <mergeCell ref="R22:R23"/>
    <mergeCell ref="S22:S23"/>
    <mergeCell ref="T22:T23"/>
    <mergeCell ref="R24:R25"/>
    <mergeCell ref="S24:S25"/>
    <mergeCell ref="T24:T25"/>
    <mergeCell ref="R26:R27"/>
    <mergeCell ref="S26:S27"/>
    <mergeCell ref="T26:T27"/>
    <mergeCell ref="R15:R16"/>
    <mergeCell ref="S15:S16"/>
    <mergeCell ref="T15:T16"/>
    <mergeCell ref="K3:L3"/>
    <mergeCell ref="B3:C3"/>
    <mergeCell ref="R11:R12"/>
    <mergeCell ref="S11:S12"/>
    <mergeCell ref="T11:T12"/>
    <mergeCell ref="W5:W6"/>
    <mergeCell ref="W7:W8"/>
    <mergeCell ref="W9:W10"/>
    <mergeCell ref="R5:R6"/>
    <mergeCell ref="S5:S6"/>
    <mergeCell ref="T5:T6"/>
    <mergeCell ref="R7:R8"/>
    <mergeCell ref="S7:S8"/>
    <mergeCell ref="T7:T8"/>
    <mergeCell ref="R9:R10"/>
    <mergeCell ref="S9:S10"/>
    <mergeCell ref="T9:T10"/>
    <mergeCell ref="W26:W27"/>
    <mergeCell ref="W11:W12"/>
    <mergeCell ref="W15:W16"/>
    <mergeCell ref="W18:W19"/>
    <mergeCell ref="W22:W23"/>
    <mergeCell ref="W24:W25"/>
  </mergeCells>
  <phoneticPr fontId="2"/>
  <pageMargins left="0.51181102362204722" right="0.19685039370078741" top="0.55118110236220474" bottom="0.35433070866141736" header="0" footer="0"/>
  <pageSetup paperSize="9" scale="54" orientation="portrait"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12FF3462-2511-4314-AEC4-CC1B2049093F}">
          <x14:formula1>
            <xm:f>支出明細集計_リスト!$G$4:$G$18</xm:f>
          </x14:formula1>
          <xm:sqref>B5:B64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V139"/>
  <sheetViews>
    <sheetView zoomScale="80" zoomScaleNormal="80" workbookViewId="0">
      <selection activeCell="P9" sqref="W9:W10"/>
    </sheetView>
  </sheetViews>
  <sheetFormatPr defaultColWidth="9" defaultRowHeight="15"/>
  <cols>
    <col min="1" max="32" width="4.6640625" style="2" customWidth="1"/>
    <col min="33" max="16384" width="9" style="2"/>
  </cols>
  <sheetData>
    <row r="1" spans="1:22" ht="16.2">
      <c r="A1" s="438" t="s">
        <v>457</v>
      </c>
      <c r="B1" s="256"/>
    </row>
    <row r="2" spans="1:22" ht="10.199999999999999" customHeight="1">
      <c r="A2" s="1072" t="s">
        <v>30</v>
      </c>
      <c r="B2" s="1073"/>
      <c r="C2" s="1073"/>
      <c r="D2" s="1073"/>
      <c r="E2" s="1073"/>
      <c r="F2" s="1073"/>
      <c r="G2" s="1073"/>
      <c r="H2" s="1073"/>
      <c r="I2" s="1073"/>
      <c r="J2" s="1073"/>
      <c r="K2" s="1073"/>
      <c r="L2" s="1073"/>
      <c r="M2" s="1073"/>
      <c r="N2" s="1073"/>
      <c r="O2" s="1073"/>
      <c r="P2" s="1073"/>
      <c r="Q2" s="1073"/>
      <c r="R2" s="1073"/>
      <c r="S2" s="1073"/>
      <c r="T2" s="1073"/>
      <c r="U2" s="1073"/>
      <c r="V2" s="1073"/>
    </row>
    <row r="3" spans="1:22" ht="10.199999999999999" customHeight="1">
      <c r="A3" s="1073"/>
      <c r="B3" s="1073"/>
      <c r="C3" s="1073"/>
      <c r="D3" s="1073"/>
      <c r="E3" s="1073"/>
      <c r="F3" s="1073"/>
      <c r="G3" s="1073"/>
      <c r="H3" s="1073"/>
      <c r="I3" s="1073"/>
      <c r="J3" s="1073"/>
      <c r="K3" s="1073"/>
      <c r="L3" s="1073"/>
      <c r="M3" s="1073"/>
      <c r="N3" s="1073"/>
      <c r="O3" s="1073"/>
      <c r="P3" s="1073"/>
      <c r="Q3" s="1073"/>
      <c r="R3" s="1073"/>
      <c r="S3" s="1073"/>
      <c r="T3" s="1073"/>
      <c r="U3" s="1073"/>
      <c r="V3" s="1073"/>
    </row>
    <row r="4" spans="1:22" ht="10.199999999999999" customHeight="1">
      <c r="A4" s="1073"/>
      <c r="B4" s="1073"/>
      <c r="C4" s="1073"/>
      <c r="D4" s="1073"/>
      <c r="E4" s="1073"/>
      <c r="F4" s="1073"/>
      <c r="G4" s="1073"/>
      <c r="H4" s="1073"/>
      <c r="I4" s="1073"/>
      <c r="J4" s="1073"/>
      <c r="K4" s="1073"/>
      <c r="L4" s="1073"/>
      <c r="M4" s="1073"/>
      <c r="N4" s="1073"/>
      <c r="O4" s="1073"/>
      <c r="P4" s="1073"/>
      <c r="Q4" s="1073"/>
      <c r="R4" s="1073"/>
      <c r="S4" s="1073"/>
      <c r="T4" s="1073"/>
      <c r="U4" s="1073"/>
      <c r="V4" s="1073"/>
    </row>
    <row r="5" spans="1:22" ht="18" customHeight="1">
      <c r="B5" s="311"/>
      <c r="C5" s="311"/>
      <c r="D5" s="311"/>
      <c r="E5" s="311"/>
      <c r="F5" s="311"/>
      <c r="G5" s="311"/>
      <c r="H5" s="311"/>
      <c r="I5" s="311"/>
      <c r="J5" s="1075" t="str">
        <f>'①収支予算書(様式)'!L3</f>
        <v/>
      </c>
      <c r="K5" s="1075"/>
      <c r="L5" s="1075"/>
      <c r="M5" s="1075"/>
      <c r="N5" s="311"/>
      <c r="O5" s="311"/>
      <c r="P5" s="311"/>
      <c r="Q5" s="311"/>
      <c r="R5" s="311"/>
      <c r="S5" s="311"/>
      <c r="T5" s="311"/>
      <c r="U5" s="311"/>
      <c r="V5" s="311"/>
    </row>
    <row r="6" spans="1:22" ht="10.199999999999999" customHeight="1">
      <c r="A6" s="41"/>
      <c r="B6" s="41"/>
      <c r="C6" s="41"/>
      <c r="D6" s="41"/>
      <c r="E6" s="41"/>
      <c r="F6" s="41"/>
      <c r="G6" s="41"/>
      <c r="H6" s="41"/>
      <c r="I6" s="41"/>
      <c r="J6" s="41"/>
      <c r="K6" s="41"/>
      <c r="L6" s="41"/>
      <c r="M6" s="41"/>
      <c r="N6" s="41"/>
      <c r="O6" s="41"/>
      <c r="P6" s="41"/>
      <c r="Q6" s="41"/>
      <c r="R6" s="41"/>
      <c r="S6" s="41"/>
      <c r="T6" s="41"/>
      <c r="U6" s="41"/>
      <c r="V6" s="41"/>
    </row>
    <row r="7" spans="1:22" ht="10.199999999999999" customHeight="1">
      <c r="A7" s="42"/>
      <c r="B7" s="42"/>
      <c r="C7" s="42"/>
      <c r="D7" s="42"/>
      <c r="E7" s="42"/>
      <c r="F7" s="42"/>
      <c r="G7" s="42"/>
      <c r="H7" s="42"/>
      <c r="I7" s="42"/>
      <c r="J7" s="42"/>
      <c r="K7" s="42"/>
      <c r="L7" s="42"/>
      <c r="M7" s="42"/>
      <c r="N7" s="42"/>
      <c r="O7" s="42"/>
      <c r="P7" s="42"/>
      <c r="Q7" s="42"/>
      <c r="R7" s="42"/>
      <c r="S7" s="42"/>
      <c r="T7" s="42"/>
      <c r="U7" s="42"/>
      <c r="V7" s="42"/>
    </row>
    <row r="8" spans="1:22" ht="18.600000000000001">
      <c r="A8" s="42"/>
      <c r="B8" s="42"/>
      <c r="C8" s="42"/>
      <c r="D8" s="42"/>
      <c r="E8" s="42"/>
      <c r="F8" s="42"/>
      <c r="G8" s="42"/>
      <c r="H8" s="42"/>
      <c r="I8" s="42"/>
      <c r="J8" s="42"/>
      <c r="K8" s="42"/>
      <c r="L8" s="42"/>
      <c r="M8" s="1069" t="s">
        <v>247</v>
      </c>
      <c r="N8" s="1070"/>
      <c r="O8" s="1071"/>
      <c r="P8" s="1074" t="str">
        <f>'①収支予算書(様式)'!V5</f>
        <v>地区選択</v>
      </c>
      <c r="Q8" s="1074"/>
      <c r="R8" s="1074"/>
      <c r="S8" s="1074"/>
      <c r="T8" s="1074"/>
      <c r="U8" s="1074"/>
      <c r="V8" s="1074"/>
    </row>
    <row r="9" spans="1:22" ht="18.600000000000001">
      <c r="A9" s="42"/>
      <c r="B9" s="42"/>
      <c r="C9" s="42"/>
      <c r="D9" s="42"/>
      <c r="E9" s="42"/>
      <c r="F9" s="42"/>
      <c r="G9" s="42"/>
      <c r="H9" s="42"/>
      <c r="I9" s="42"/>
      <c r="J9" s="42"/>
      <c r="K9" s="42"/>
      <c r="L9" s="42"/>
      <c r="M9" s="1069" t="s">
        <v>264</v>
      </c>
      <c r="N9" s="1070"/>
      <c r="O9" s="1071"/>
      <c r="P9" s="1074">
        <f>'①収支予算書(様式)'!V6</f>
        <v>0</v>
      </c>
      <c r="Q9" s="1074"/>
      <c r="R9" s="1074"/>
      <c r="S9" s="1074"/>
      <c r="T9" s="1074"/>
      <c r="U9" s="1074"/>
      <c r="V9" s="1074"/>
    </row>
    <row r="10" spans="1:22" ht="18.600000000000001">
      <c r="A10" s="42"/>
      <c r="B10" s="42"/>
      <c r="C10" s="42"/>
      <c r="D10" s="42"/>
      <c r="E10" s="42"/>
      <c r="F10" s="42"/>
      <c r="G10" s="42"/>
      <c r="H10" s="42"/>
      <c r="I10" s="42"/>
      <c r="J10" s="42"/>
      <c r="K10" s="42"/>
      <c r="L10" s="42"/>
      <c r="M10" s="1069" t="s">
        <v>29</v>
      </c>
      <c r="N10" s="1070"/>
      <c r="O10" s="1071"/>
      <c r="P10" s="1074">
        <f>'①収支予算書(様式)'!V7</f>
        <v>0</v>
      </c>
      <c r="Q10" s="1074"/>
      <c r="R10" s="1074"/>
      <c r="S10" s="1074"/>
      <c r="T10" s="1074"/>
      <c r="U10" s="1074"/>
      <c r="V10" s="1074"/>
    </row>
    <row r="11" spans="1:22" ht="18.600000000000001">
      <c r="A11" s="42"/>
      <c r="B11" s="42"/>
      <c r="C11" s="42"/>
      <c r="D11" s="42"/>
      <c r="E11" s="42"/>
      <c r="F11" s="42"/>
      <c r="G11" s="42"/>
      <c r="H11" s="42"/>
      <c r="I11" s="42"/>
      <c r="J11" s="42"/>
      <c r="K11" s="42"/>
      <c r="L11" s="1067"/>
      <c r="M11" s="1076"/>
      <c r="N11" s="1076"/>
      <c r="O11" s="1076"/>
      <c r="P11" s="1077"/>
      <c r="Q11" s="1077"/>
      <c r="R11" s="1077"/>
      <c r="S11" s="1077"/>
      <c r="T11" s="1077"/>
      <c r="U11" s="1077"/>
      <c r="V11" s="1077"/>
    </row>
    <row r="12" spans="1:22" ht="18.600000000000001">
      <c r="A12" s="1066"/>
      <c r="B12" s="1066"/>
      <c r="C12" s="1066"/>
      <c r="D12" s="1066"/>
      <c r="E12" s="1066"/>
      <c r="F12" s="1066"/>
      <c r="G12" s="42"/>
      <c r="H12" s="42"/>
      <c r="I12" s="42"/>
      <c r="J12" s="42"/>
      <c r="K12" s="42"/>
      <c r="L12" s="1067"/>
      <c r="M12" s="1067"/>
      <c r="N12" s="1067"/>
      <c r="O12" s="1067"/>
      <c r="P12" s="1068"/>
      <c r="Q12" s="1067"/>
      <c r="R12" s="1067"/>
      <c r="S12" s="1067"/>
      <c r="T12" s="1067"/>
      <c r="U12" s="1067"/>
      <c r="V12" s="1067"/>
    </row>
    <row r="13" spans="1:22">
      <c r="A13" s="1045"/>
      <c r="B13" s="1045"/>
      <c r="C13" s="1045"/>
      <c r="D13" s="1045"/>
      <c r="E13" s="1045"/>
      <c r="F13" s="1045"/>
      <c r="G13" s="1045"/>
      <c r="H13" s="1045"/>
      <c r="I13" s="1045"/>
      <c r="J13" s="1045"/>
      <c r="K13" s="1045"/>
      <c r="L13" s="1045"/>
      <c r="M13" s="1045"/>
      <c r="N13" s="1045"/>
      <c r="O13" s="1045"/>
      <c r="P13" s="1045"/>
      <c r="Q13" s="1045"/>
      <c r="R13" s="1045"/>
      <c r="S13" s="1045"/>
      <c r="T13" s="1045"/>
      <c r="U13" s="1045"/>
      <c r="V13" s="1045"/>
    </row>
    <row r="14" spans="1:22" ht="10.199999999999999" customHeight="1" thickBot="1">
      <c r="A14" s="1045"/>
      <c r="B14" s="1045"/>
      <c r="C14" s="1045"/>
      <c r="D14" s="1045"/>
      <c r="E14" s="1045"/>
      <c r="F14" s="1045"/>
      <c r="G14" s="1045"/>
      <c r="H14" s="1045"/>
      <c r="I14" s="1045"/>
      <c r="J14" s="1045"/>
      <c r="K14" s="1045"/>
      <c r="L14" s="1045"/>
      <c r="M14" s="1045"/>
      <c r="N14" s="1045"/>
      <c r="O14" s="1045"/>
      <c r="P14" s="1045"/>
      <c r="Q14" s="1045"/>
      <c r="R14" s="1045"/>
      <c r="S14" s="1045"/>
      <c r="T14" s="1045"/>
      <c r="U14" s="1045"/>
      <c r="V14" s="1045"/>
    </row>
    <row r="15" spans="1:22" ht="10.199999999999999" customHeight="1" thickBot="1">
      <c r="A15" s="1078" t="s">
        <v>239</v>
      </c>
      <c r="B15" s="1044"/>
      <c r="C15" s="1044"/>
      <c r="D15" s="1044"/>
      <c r="E15" s="1044"/>
      <c r="F15" s="1079"/>
      <c r="G15" s="1084" t="str">
        <f>'①収支予算書(様式)'!D10</f>
        <v/>
      </c>
      <c r="H15" s="1084"/>
      <c r="I15" s="1084"/>
      <c r="J15" s="1084"/>
      <c r="K15" s="1084"/>
      <c r="L15" s="1084"/>
      <c r="M15" s="1084"/>
      <c r="N15" s="1084"/>
      <c r="O15" s="1084"/>
      <c r="P15" s="1084"/>
      <c r="Q15" s="1084"/>
      <c r="R15" s="1084"/>
      <c r="S15" s="1084"/>
      <c r="T15" s="1084"/>
      <c r="U15" s="1084"/>
      <c r="V15" s="1084"/>
    </row>
    <row r="16" spans="1:22" ht="10.199999999999999" customHeight="1" thickBot="1">
      <c r="A16" s="1080"/>
      <c r="B16" s="1045"/>
      <c r="C16" s="1045"/>
      <c r="D16" s="1045"/>
      <c r="E16" s="1045"/>
      <c r="F16" s="1046"/>
      <c r="G16" s="1084"/>
      <c r="H16" s="1084"/>
      <c r="I16" s="1084"/>
      <c r="J16" s="1084"/>
      <c r="K16" s="1084"/>
      <c r="L16" s="1084"/>
      <c r="M16" s="1084"/>
      <c r="N16" s="1084"/>
      <c r="O16" s="1084"/>
      <c r="P16" s="1084"/>
      <c r="Q16" s="1084"/>
      <c r="R16" s="1084"/>
      <c r="S16" s="1084"/>
      <c r="T16" s="1084"/>
      <c r="U16" s="1084"/>
      <c r="V16" s="1084"/>
    </row>
    <row r="17" spans="1:22" ht="10.199999999999999" customHeight="1" thickBot="1">
      <c r="A17" s="1081"/>
      <c r="B17" s="1082"/>
      <c r="C17" s="1082"/>
      <c r="D17" s="1082"/>
      <c r="E17" s="1082"/>
      <c r="F17" s="1083"/>
      <c r="G17" s="1084"/>
      <c r="H17" s="1084"/>
      <c r="I17" s="1084"/>
      <c r="J17" s="1084"/>
      <c r="K17" s="1084"/>
      <c r="L17" s="1084"/>
      <c r="M17" s="1084"/>
      <c r="N17" s="1084"/>
      <c r="O17" s="1084"/>
      <c r="P17" s="1084"/>
      <c r="Q17" s="1084"/>
      <c r="R17" s="1084"/>
      <c r="S17" s="1084"/>
      <c r="T17" s="1084"/>
      <c r="U17" s="1084"/>
      <c r="V17" s="1084"/>
    </row>
    <row r="18" spans="1:22" ht="10.199999999999999" customHeight="1">
      <c r="A18" s="1000" t="s">
        <v>72</v>
      </c>
      <c r="B18" s="1001"/>
      <c r="C18" s="1001"/>
      <c r="D18" s="1001"/>
      <c r="E18" s="1001"/>
      <c r="F18" s="1002"/>
      <c r="G18" s="1085" t="str">
        <f>'①収支予算書(様式)'!D11</f>
        <v>カテゴリー選択</v>
      </c>
      <c r="H18" s="1086"/>
      <c r="I18" s="1086"/>
      <c r="J18" s="1089">
        <f>'①収支予算書(様式)'!J11</f>
        <v>0</v>
      </c>
      <c r="K18" s="1089"/>
      <c r="L18" s="1089"/>
      <c r="M18" s="1089"/>
      <c r="N18" s="1089"/>
      <c r="O18" s="1089"/>
      <c r="P18" s="1089"/>
      <c r="Q18" s="1089"/>
      <c r="R18" s="1089"/>
      <c r="S18" s="1089"/>
      <c r="T18" s="1089"/>
      <c r="U18" s="1089"/>
      <c r="V18" s="1090"/>
    </row>
    <row r="19" spans="1:22" ht="10.199999999999999" customHeight="1">
      <c r="A19" s="1000"/>
      <c r="B19" s="1001"/>
      <c r="C19" s="1001"/>
      <c r="D19" s="1001"/>
      <c r="E19" s="1001"/>
      <c r="F19" s="1002"/>
      <c r="G19" s="1087"/>
      <c r="H19" s="1088"/>
      <c r="I19" s="1088"/>
      <c r="J19" s="1091"/>
      <c r="K19" s="1091"/>
      <c r="L19" s="1091"/>
      <c r="M19" s="1091"/>
      <c r="N19" s="1091"/>
      <c r="O19" s="1091"/>
      <c r="P19" s="1091"/>
      <c r="Q19" s="1091"/>
      <c r="R19" s="1091"/>
      <c r="S19" s="1091"/>
      <c r="T19" s="1091"/>
      <c r="U19" s="1091"/>
      <c r="V19" s="1092"/>
    </row>
    <row r="20" spans="1:22" ht="10.199999999999999" customHeight="1" thickBot="1">
      <c r="A20" s="1003"/>
      <c r="B20" s="1004"/>
      <c r="C20" s="1004"/>
      <c r="D20" s="1004"/>
      <c r="E20" s="1004"/>
      <c r="F20" s="1005"/>
      <c r="G20" s="1087"/>
      <c r="H20" s="1088"/>
      <c r="I20" s="1088"/>
      <c r="J20" s="1091"/>
      <c r="K20" s="1091"/>
      <c r="L20" s="1091"/>
      <c r="M20" s="1091"/>
      <c r="N20" s="1091"/>
      <c r="O20" s="1091"/>
      <c r="P20" s="1091"/>
      <c r="Q20" s="1091"/>
      <c r="R20" s="1091"/>
      <c r="S20" s="1091"/>
      <c r="T20" s="1091"/>
      <c r="U20" s="1091"/>
      <c r="V20" s="1092"/>
    </row>
    <row r="21" spans="1:22" ht="10.199999999999999" customHeight="1">
      <c r="A21" s="1041" t="s">
        <v>73</v>
      </c>
      <c r="B21" s="1044" t="s">
        <v>28</v>
      </c>
      <c r="C21" s="1044"/>
      <c r="D21" s="1044"/>
      <c r="E21" s="1044"/>
      <c r="F21" s="1044"/>
      <c r="G21" s="1094">
        <v>20</v>
      </c>
      <c r="H21" s="1097">
        <f>'①収支予算書(様式)'!D15</f>
        <v>0</v>
      </c>
      <c r="I21" s="983" t="s">
        <v>398</v>
      </c>
      <c r="J21" s="983">
        <f>'①収支予算書(様式)'!F15</f>
        <v>0</v>
      </c>
      <c r="K21" s="983" t="s">
        <v>399</v>
      </c>
      <c r="L21" s="986">
        <f>'①収支予算書(様式)'!H15</f>
        <v>0</v>
      </c>
      <c r="M21" s="988" t="s">
        <v>400</v>
      </c>
      <c r="N21" s="991" t="s">
        <v>401</v>
      </c>
      <c r="O21" s="983">
        <v>20</v>
      </c>
      <c r="P21" s="983">
        <f>'①収支予算書(様式)'!L15</f>
        <v>0</v>
      </c>
      <c r="Q21" s="983" t="s">
        <v>398</v>
      </c>
      <c r="R21" s="983">
        <f>'①収支予算書(様式)'!N15</f>
        <v>0</v>
      </c>
      <c r="S21" s="986" t="s">
        <v>399</v>
      </c>
      <c r="T21" s="988">
        <f>'①収支予算書(様式)'!P15</f>
        <v>0</v>
      </c>
      <c r="U21" s="988" t="s">
        <v>400</v>
      </c>
      <c r="V21" s="994"/>
    </row>
    <row r="22" spans="1:22" ht="10.199999999999999" customHeight="1">
      <c r="A22" s="1042"/>
      <c r="B22" s="1045"/>
      <c r="C22" s="1045"/>
      <c r="D22" s="1045"/>
      <c r="E22" s="1045"/>
      <c r="F22" s="1045"/>
      <c r="G22" s="1095"/>
      <c r="H22" s="1098"/>
      <c r="I22" s="984"/>
      <c r="J22" s="984"/>
      <c r="K22" s="984"/>
      <c r="L22" s="774"/>
      <c r="M22" s="989"/>
      <c r="N22" s="992"/>
      <c r="O22" s="984"/>
      <c r="P22" s="984"/>
      <c r="Q22" s="984"/>
      <c r="R22" s="984"/>
      <c r="S22" s="774"/>
      <c r="T22" s="989"/>
      <c r="U22" s="989"/>
      <c r="V22" s="995"/>
    </row>
    <row r="23" spans="1:22" ht="10.199999999999999" customHeight="1">
      <c r="A23" s="1042"/>
      <c r="B23" s="1045"/>
      <c r="C23" s="1045"/>
      <c r="D23" s="1045"/>
      <c r="E23" s="1045"/>
      <c r="F23" s="1045"/>
      <c r="G23" s="1096"/>
      <c r="H23" s="1099"/>
      <c r="I23" s="985"/>
      <c r="J23" s="985"/>
      <c r="K23" s="985"/>
      <c r="L23" s="987"/>
      <c r="M23" s="990"/>
      <c r="N23" s="993"/>
      <c r="O23" s="985"/>
      <c r="P23" s="985"/>
      <c r="Q23" s="985"/>
      <c r="R23" s="985"/>
      <c r="S23" s="987"/>
      <c r="T23" s="990"/>
      <c r="U23" s="990"/>
      <c r="V23" s="996"/>
    </row>
    <row r="24" spans="1:22" ht="10.199999999999999" customHeight="1">
      <c r="A24" s="1042"/>
      <c r="B24" s="1045"/>
      <c r="C24" s="1045"/>
      <c r="D24" s="1045"/>
      <c r="E24" s="1045"/>
      <c r="F24" s="1046"/>
      <c r="G24" s="1016" t="s">
        <v>67</v>
      </c>
      <c r="H24" s="1017"/>
      <c r="I24" s="1020">
        <f>'①収支予算書(様式)'!S15</f>
        <v>0</v>
      </c>
      <c r="J24" s="1020"/>
      <c r="K24" s="1022" t="s">
        <v>27</v>
      </c>
      <c r="L24" s="1023"/>
      <c r="M24" s="1026"/>
      <c r="N24" s="1027"/>
      <c r="O24" s="1027"/>
      <c r="P24" s="1027"/>
      <c r="Q24" s="1027"/>
      <c r="R24" s="1027"/>
      <c r="S24" s="1027"/>
      <c r="T24" s="1027"/>
      <c r="U24" s="1027"/>
      <c r="V24" s="1028"/>
    </row>
    <row r="25" spans="1:22" ht="10.199999999999999" customHeight="1">
      <c r="A25" s="1042"/>
      <c r="B25" s="1047"/>
      <c r="C25" s="1047"/>
      <c r="D25" s="1047"/>
      <c r="E25" s="1047"/>
      <c r="F25" s="1048"/>
      <c r="G25" s="1018"/>
      <c r="H25" s="1019"/>
      <c r="I25" s="1021"/>
      <c r="J25" s="1021"/>
      <c r="K25" s="1024"/>
      <c r="L25" s="1025"/>
      <c r="M25" s="1029"/>
      <c r="N25" s="1030"/>
      <c r="O25" s="1030"/>
      <c r="P25" s="1030"/>
      <c r="Q25" s="1030"/>
      <c r="R25" s="1030"/>
      <c r="S25" s="1030"/>
      <c r="T25" s="1030"/>
      <c r="U25" s="1030"/>
      <c r="V25" s="1031"/>
    </row>
    <row r="26" spans="1:22" ht="10.199999999999999" customHeight="1">
      <c r="A26" s="1042"/>
      <c r="B26" s="1049" t="s">
        <v>26</v>
      </c>
      <c r="C26" s="1049"/>
      <c r="D26" s="1049"/>
      <c r="E26" s="1049"/>
      <c r="F26" s="1050"/>
      <c r="G26" s="1051">
        <f>'①収支予算書(様式)'!C16</f>
        <v>0</v>
      </c>
      <c r="H26" s="1052"/>
      <c r="I26" s="1052"/>
      <c r="J26" s="1052"/>
      <c r="K26" s="1052"/>
      <c r="L26" s="1052"/>
      <c r="M26" s="1052"/>
      <c r="N26" s="1052"/>
      <c r="O26" s="1052"/>
      <c r="P26" s="1052"/>
      <c r="Q26" s="1052"/>
      <c r="R26" s="1052"/>
      <c r="S26" s="1052"/>
      <c r="T26" s="1052"/>
      <c r="U26" s="1052"/>
      <c r="V26" s="1053"/>
    </row>
    <row r="27" spans="1:22" ht="10.199999999999999" customHeight="1">
      <c r="A27" s="1042"/>
      <c r="B27" s="1045"/>
      <c r="C27" s="1045"/>
      <c r="D27" s="1045"/>
      <c r="E27" s="1045"/>
      <c r="F27" s="1046"/>
      <c r="G27" s="1054"/>
      <c r="H27" s="1055"/>
      <c r="I27" s="1055"/>
      <c r="J27" s="1055"/>
      <c r="K27" s="1055"/>
      <c r="L27" s="1055"/>
      <c r="M27" s="1055"/>
      <c r="N27" s="1055"/>
      <c r="O27" s="1055"/>
      <c r="P27" s="1055"/>
      <c r="Q27" s="1055"/>
      <c r="R27" s="1055"/>
      <c r="S27" s="1055"/>
      <c r="T27" s="1055"/>
      <c r="U27" s="1055"/>
      <c r="V27" s="1056"/>
    </row>
    <row r="28" spans="1:22" ht="10.199999999999999" customHeight="1">
      <c r="A28" s="1042"/>
      <c r="B28" s="1047"/>
      <c r="C28" s="1047"/>
      <c r="D28" s="1047"/>
      <c r="E28" s="1047"/>
      <c r="F28" s="1048"/>
      <c r="G28" s="1057"/>
      <c r="H28" s="1058"/>
      <c r="I28" s="1058"/>
      <c r="J28" s="1058"/>
      <c r="K28" s="1058"/>
      <c r="L28" s="1058"/>
      <c r="M28" s="1058"/>
      <c r="N28" s="1058"/>
      <c r="O28" s="1058"/>
      <c r="P28" s="1058"/>
      <c r="Q28" s="1058"/>
      <c r="R28" s="1058"/>
      <c r="S28" s="1058"/>
      <c r="T28" s="1058"/>
      <c r="U28" s="1058"/>
      <c r="V28" s="1059"/>
    </row>
    <row r="29" spans="1:22" ht="10.199999999999999" customHeight="1">
      <c r="A29" s="1042"/>
      <c r="B29" s="1060" t="s">
        <v>69</v>
      </c>
      <c r="C29" s="1060"/>
      <c r="D29" s="1060"/>
      <c r="E29" s="1060"/>
      <c r="F29" s="1061"/>
      <c r="G29" s="1032" t="s">
        <v>496</v>
      </c>
      <c r="H29" s="1033"/>
      <c r="I29" s="1033"/>
      <c r="J29" s="1033"/>
      <c r="K29" s="1033"/>
      <c r="L29" s="1033"/>
      <c r="M29" s="1033"/>
      <c r="N29" s="1033"/>
      <c r="O29" s="1033"/>
      <c r="P29" s="1033"/>
      <c r="Q29" s="1033"/>
      <c r="R29" s="1033"/>
      <c r="S29" s="1033"/>
      <c r="T29" s="1033"/>
      <c r="U29" s="1033"/>
      <c r="V29" s="1034"/>
    </row>
    <row r="30" spans="1:22" ht="10.199999999999999" customHeight="1">
      <c r="A30" s="1042"/>
      <c r="B30" s="1060"/>
      <c r="C30" s="1060"/>
      <c r="D30" s="1060"/>
      <c r="E30" s="1060"/>
      <c r="F30" s="1061"/>
      <c r="G30" s="1035"/>
      <c r="H30" s="1036"/>
      <c r="I30" s="1036"/>
      <c r="J30" s="1036"/>
      <c r="K30" s="1036"/>
      <c r="L30" s="1036"/>
      <c r="M30" s="1036"/>
      <c r="N30" s="1036"/>
      <c r="O30" s="1036"/>
      <c r="P30" s="1036"/>
      <c r="Q30" s="1036"/>
      <c r="R30" s="1036"/>
      <c r="S30" s="1036"/>
      <c r="T30" s="1036"/>
      <c r="U30" s="1036"/>
      <c r="V30" s="1037"/>
    </row>
    <row r="31" spans="1:22" ht="10.199999999999999" customHeight="1">
      <c r="A31" s="1042"/>
      <c r="B31" s="1060"/>
      <c r="C31" s="1060"/>
      <c r="D31" s="1060"/>
      <c r="E31" s="1060"/>
      <c r="F31" s="1061"/>
      <c r="G31" s="1035"/>
      <c r="H31" s="1036"/>
      <c r="I31" s="1036"/>
      <c r="J31" s="1036"/>
      <c r="K31" s="1036"/>
      <c r="L31" s="1036"/>
      <c r="M31" s="1036"/>
      <c r="N31" s="1036"/>
      <c r="O31" s="1036"/>
      <c r="P31" s="1036"/>
      <c r="Q31" s="1036"/>
      <c r="R31" s="1036"/>
      <c r="S31" s="1036"/>
      <c r="T31" s="1036"/>
      <c r="U31" s="1036"/>
      <c r="V31" s="1037"/>
    </row>
    <row r="32" spans="1:22" ht="10.199999999999999" customHeight="1">
      <c r="A32" s="1042"/>
      <c r="B32" s="1060"/>
      <c r="C32" s="1060"/>
      <c r="D32" s="1060"/>
      <c r="E32" s="1060"/>
      <c r="F32" s="1061"/>
      <c r="G32" s="1035"/>
      <c r="H32" s="1036"/>
      <c r="I32" s="1036"/>
      <c r="J32" s="1036"/>
      <c r="K32" s="1036"/>
      <c r="L32" s="1036"/>
      <c r="M32" s="1036"/>
      <c r="N32" s="1036"/>
      <c r="O32" s="1036"/>
      <c r="P32" s="1036"/>
      <c r="Q32" s="1036"/>
      <c r="R32" s="1036"/>
      <c r="S32" s="1036"/>
      <c r="T32" s="1036"/>
      <c r="U32" s="1036"/>
      <c r="V32" s="1037"/>
    </row>
    <row r="33" spans="1:22" ht="10.199999999999999" customHeight="1">
      <c r="A33" s="1042"/>
      <c r="B33" s="1060"/>
      <c r="C33" s="1060"/>
      <c r="D33" s="1060"/>
      <c r="E33" s="1060"/>
      <c r="F33" s="1061"/>
      <c r="G33" s="1035"/>
      <c r="H33" s="1036"/>
      <c r="I33" s="1036"/>
      <c r="J33" s="1036"/>
      <c r="K33" s="1036"/>
      <c r="L33" s="1036"/>
      <c r="M33" s="1036"/>
      <c r="N33" s="1036"/>
      <c r="O33" s="1036"/>
      <c r="P33" s="1036"/>
      <c r="Q33" s="1036"/>
      <c r="R33" s="1036"/>
      <c r="S33" s="1036"/>
      <c r="T33" s="1036"/>
      <c r="U33" s="1036"/>
      <c r="V33" s="1037"/>
    </row>
    <row r="34" spans="1:22" ht="10.199999999999999" customHeight="1">
      <c r="A34" s="1042"/>
      <c r="B34" s="1060"/>
      <c r="C34" s="1060"/>
      <c r="D34" s="1060"/>
      <c r="E34" s="1060"/>
      <c r="F34" s="1061"/>
      <c r="G34" s="1035"/>
      <c r="H34" s="1036"/>
      <c r="I34" s="1036"/>
      <c r="J34" s="1036"/>
      <c r="K34" s="1036"/>
      <c r="L34" s="1036"/>
      <c r="M34" s="1036"/>
      <c r="N34" s="1036"/>
      <c r="O34" s="1036"/>
      <c r="P34" s="1036"/>
      <c r="Q34" s="1036"/>
      <c r="R34" s="1036"/>
      <c r="S34" s="1036"/>
      <c r="T34" s="1036"/>
      <c r="U34" s="1036"/>
      <c r="V34" s="1037"/>
    </row>
    <row r="35" spans="1:22" ht="10.199999999999999" customHeight="1">
      <c r="A35" s="1042"/>
      <c r="B35" s="1060"/>
      <c r="C35" s="1060"/>
      <c r="D35" s="1060"/>
      <c r="E35" s="1060"/>
      <c r="F35" s="1061"/>
      <c r="G35" s="1035"/>
      <c r="H35" s="1036"/>
      <c r="I35" s="1036"/>
      <c r="J35" s="1036"/>
      <c r="K35" s="1036"/>
      <c r="L35" s="1036"/>
      <c r="M35" s="1036"/>
      <c r="N35" s="1036"/>
      <c r="O35" s="1036"/>
      <c r="P35" s="1036"/>
      <c r="Q35" s="1036"/>
      <c r="R35" s="1036"/>
      <c r="S35" s="1036"/>
      <c r="T35" s="1036"/>
      <c r="U35" s="1036"/>
      <c r="V35" s="1037"/>
    </row>
    <row r="36" spans="1:22" ht="10.199999999999999" customHeight="1">
      <c r="A36" s="1042"/>
      <c r="B36" s="1060"/>
      <c r="C36" s="1060"/>
      <c r="D36" s="1060"/>
      <c r="E36" s="1060"/>
      <c r="F36" s="1061"/>
      <c r="G36" s="1035"/>
      <c r="H36" s="1036"/>
      <c r="I36" s="1036"/>
      <c r="J36" s="1036"/>
      <c r="K36" s="1036"/>
      <c r="L36" s="1036"/>
      <c r="M36" s="1036"/>
      <c r="N36" s="1036"/>
      <c r="O36" s="1036"/>
      <c r="P36" s="1036"/>
      <c r="Q36" s="1036"/>
      <c r="R36" s="1036"/>
      <c r="S36" s="1036"/>
      <c r="T36" s="1036"/>
      <c r="U36" s="1036"/>
      <c r="V36" s="1037"/>
    </row>
    <row r="37" spans="1:22" ht="10.199999999999999" customHeight="1">
      <c r="A37" s="1042"/>
      <c r="B37" s="1060"/>
      <c r="C37" s="1060"/>
      <c r="D37" s="1060"/>
      <c r="E37" s="1060"/>
      <c r="F37" s="1061"/>
      <c r="G37" s="1035"/>
      <c r="H37" s="1036"/>
      <c r="I37" s="1036"/>
      <c r="J37" s="1036"/>
      <c r="K37" s="1036"/>
      <c r="L37" s="1036"/>
      <c r="M37" s="1036"/>
      <c r="N37" s="1036"/>
      <c r="O37" s="1036"/>
      <c r="P37" s="1036"/>
      <c r="Q37" s="1036"/>
      <c r="R37" s="1036"/>
      <c r="S37" s="1036"/>
      <c r="T37" s="1036"/>
      <c r="U37" s="1036"/>
      <c r="V37" s="1037"/>
    </row>
    <row r="38" spans="1:22" ht="10.199999999999999" customHeight="1">
      <c r="A38" s="1042"/>
      <c r="B38" s="1060"/>
      <c r="C38" s="1060"/>
      <c r="D38" s="1060"/>
      <c r="E38" s="1060"/>
      <c r="F38" s="1061"/>
      <c r="G38" s="1035"/>
      <c r="H38" s="1036"/>
      <c r="I38" s="1036"/>
      <c r="J38" s="1036"/>
      <c r="K38" s="1036"/>
      <c r="L38" s="1036"/>
      <c r="M38" s="1036"/>
      <c r="N38" s="1036"/>
      <c r="O38" s="1036"/>
      <c r="P38" s="1036"/>
      <c r="Q38" s="1036"/>
      <c r="R38" s="1036"/>
      <c r="S38" s="1036"/>
      <c r="T38" s="1036"/>
      <c r="U38" s="1036"/>
      <c r="V38" s="1037"/>
    </row>
    <row r="39" spans="1:22" ht="10.199999999999999" customHeight="1">
      <c r="A39" s="1042"/>
      <c r="B39" s="1060"/>
      <c r="C39" s="1060"/>
      <c r="D39" s="1060"/>
      <c r="E39" s="1060"/>
      <c r="F39" s="1061"/>
      <c r="G39" s="1035"/>
      <c r="H39" s="1036"/>
      <c r="I39" s="1036"/>
      <c r="J39" s="1036"/>
      <c r="K39" s="1036"/>
      <c r="L39" s="1036"/>
      <c r="M39" s="1036"/>
      <c r="N39" s="1036"/>
      <c r="O39" s="1036"/>
      <c r="P39" s="1036"/>
      <c r="Q39" s="1036"/>
      <c r="R39" s="1036"/>
      <c r="S39" s="1036"/>
      <c r="T39" s="1036"/>
      <c r="U39" s="1036"/>
      <c r="V39" s="1037"/>
    </row>
    <row r="40" spans="1:22" ht="10.199999999999999" customHeight="1">
      <c r="A40" s="1042"/>
      <c r="B40" s="1060"/>
      <c r="C40" s="1060"/>
      <c r="D40" s="1060"/>
      <c r="E40" s="1060"/>
      <c r="F40" s="1061"/>
      <c r="G40" s="1035"/>
      <c r="H40" s="1036"/>
      <c r="I40" s="1036"/>
      <c r="J40" s="1036"/>
      <c r="K40" s="1036"/>
      <c r="L40" s="1036"/>
      <c r="M40" s="1036"/>
      <c r="N40" s="1036"/>
      <c r="O40" s="1036"/>
      <c r="P40" s="1036"/>
      <c r="Q40" s="1036"/>
      <c r="R40" s="1036"/>
      <c r="S40" s="1036"/>
      <c r="T40" s="1036"/>
      <c r="U40" s="1036"/>
      <c r="V40" s="1037"/>
    </row>
    <row r="41" spans="1:22" ht="9.75" customHeight="1">
      <c r="A41" s="1042"/>
      <c r="B41" s="1060"/>
      <c r="C41" s="1060"/>
      <c r="D41" s="1060"/>
      <c r="E41" s="1060"/>
      <c r="F41" s="1061"/>
      <c r="G41" s="1035"/>
      <c r="H41" s="1036"/>
      <c r="I41" s="1036"/>
      <c r="J41" s="1036"/>
      <c r="K41" s="1036"/>
      <c r="L41" s="1036"/>
      <c r="M41" s="1036"/>
      <c r="N41" s="1036"/>
      <c r="O41" s="1036"/>
      <c r="P41" s="1036"/>
      <c r="Q41" s="1036"/>
      <c r="R41" s="1036"/>
      <c r="S41" s="1036"/>
      <c r="T41" s="1036"/>
      <c r="U41" s="1036"/>
      <c r="V41" s="1037"/>
    </row>
    <row r="42" spans="1:22" ht="10.199999999999999" customHeight="1">
      <c r="A42" s="1042"/>
      <c r="B42" s="1060"/>
      <c r="C42" s="1060"/>
      <c r="D42" s="1060"/>
      <c r="E42" s="1060"/>
      <c r="F42" s="1061"/>
      <c r="G42" s="1035"/>
      <c r="H42" s="1036"/>
      <c r="I42" s="1036"/>
      <c r="J42" s="1036"/>
      <c r="K42" s="1036"/>
      <c r="L42" s="1036"/>
      <c r="M42" s="1036"/>
      <c r="N42" s="1036"/>
      <c r="O42" s="1036"/>
      <c r="P42" s="1036"/>
      <c r="Q42" s="1036"/>
      <c r="R42" s="1036"/>
      <c r="S42" s="1036"/>
      <c r="T42" s="1036"/>
      <c r="U42" s="1036"/>
      <c r="V42" s="1037"/>
    </row>
    <row r="43" spans="1:22" ht="10.199999999999999" customHeight="1">
      <c r="A43" s="1042"/>
      <c r="B43" s="1060"/>
      <c r="C43" s="1060"/>
      <c r="D43" s="1060"/>
      <c r="E43" s="1060"/>
      <c r="F43" s="1061"/>
      <c r="G43" s="1035"/>
      <c r="H43" s="1036"/>
      <c r="I43" s="1036"/>
      <c r="J43" s="1036"/>
      <c r="K43" s="1036"/>
      <c r="L43" s="1036"/>
      <c r="M43" s="1036"/>
      <c r="N43" s="1036"/>
      <c r="O43" s="1036"/>
      <c r="P43" s="1036"/>
      <c r="Q43" s="1036"/>
      <c r="R43" s="1036"/>
      <c r="S43" s="1036"/>
      <c r="T43" s="1036"/>
      <c r="U43" s="1036"/>
      <c r="V43" s="1037"/>
    </row>
    <row r="44" spans="1:22" ht="10.199999999999999" customHeight="1">
      <c r="A44" s="1042"/>
      <c r="B44" s="1060"/>
      <c r="C44" s="1060"/>
      <c r="D44" s="1060"/>
      <c r="E44" s="1060"/>
      <c r="F44" s="1061"/>
      <c r="G44" s="1035"/>
      <c r="H44" s="1036"/>
      <c r="I44" s="1036"/>
      <c r="J44" s="1036"/>
      <c r="K44" s="1036"/>
      <c r="L44" s="1036"/>
      <c r="M44" s="1036"/>
      <c r="N44" s="1036"/>
      <c r="O44" s="1036"/>
      <c r="P44" s="1036"/>
      <c r="Q44" s="1036"/>
      <c r="R44" s="1036"/>
      <c r="S44" s="1036"/>
      <c r="T44" s="1036"/>
      <c r="U44" s="1036"/>
      <c r="V44" s="1037"/>
    </row>
    <row r="45" spans="1:22" ht="10.199999999999999" customHeight="1">
      <c r="A45" s="1042"/>
      <c r="B45" s="1093" t="s">
        <v>70</v>
      </c>
      <c r="C45" s="1060"/>
      <c r="D45" s="1060"/>
      <c r="E45" s="1060"/>
      <c r="F45" s="1061"/>
      <c r="G45" s="1032" t="s">
        <v>497</v>
      </c>
      <c r="H45" s="1033"/>
      <c r="I45" s="1033"/>
      <c r="J45" s="1033"/>
      <c r="K45" s="1033"/>
      <c r="L45" s="1033"/>
      <c r="M45" s="1033"/>
      <c r="N45" s="1033"/>
      <c r="O45" s="1033"/>
      <c r="P45" s="1033"/>
      <c r="Q45" s="1033"/>
      <c r="R45" s="1033"/>
      <c r="S45" s="1033"/>
      <c r="T45" s="1033"/>
      <c r="U45" s="1033"/>
      <c r="V45" s="1034"/>
    </row>
    <row r="46" spans="1:22" ht="10.199999999999999" customHeight="1">
      <c r="A46" s="1042"/>
      <c r="B46" s="1093"/>
      <c r="C46" s="1060"/>
      <c r="D46" s="1060"/>
      <c r="E46" s="1060"/>
      <c r="F46" s="1061"/>
      <c r="G46" s="1035"/>
      <c r="H46" s="1036"/>
      <c r="I46" s="1036"/>
      <c r="J46" s="1036"/>
      <c r="K46" s="1036"/>
      <c r="L46" s="1036"/>
      <c r="M46" s="1036"/>
      <c r="N46" s="1036"/>
      <c r="O46" s="1036"/>
      <c r="P46" s="1036"/>
      <c r="Q46" s="1036"/>
      <c r="R46" s="1036"/>
      <c r="S46" s="1036"/>
      <c r="T46" s="1036"/>
      <c r="U46" s="1036"/>
      <c r="V46" s="1037"/>
    </row>
    <row r="47" spans="1:22" ht="10.199999999999999" customHeight="1">
      <c r="A47" s="1042"/>
      <c r="B47" s="1093"/>
      <c r="C47" s="1060"/>
      <c r="D47" s="1060"/>
      <c r="E47" s="1060"/>
      <c r="F47" s="1061"/>
      <c r="G47" s="1035"/>
      <c r="H47" s="1036"/>
      <c r="I47" s="1036"/>
      <c r="J47" s="1036"/>
      <c r="K47" s="1036"/>
      <c r="L47" s="1036"/>
      <c r="M47" s="1036"/>
      <c r="N47" s="1036"/>
      <c r="O47" s="1036"/>
      <c r="P47" s="1036"/>
      <c r="Q47" s="1036"/>
      <c r="R47" s="1036"/>
      <c r="S47" s="1036"/>
      <c r="T47" s="1036"/>
      <c r="U47" s="1036"/>
      <c r="V47" s="1037"/>
    </row>
    <row r="48" spans="1:22" ht="10.199999999999999" customHeight="1">
      <c r="A48" s="1042"/>
      <c r="B48" s="1093"/>
      <c r="C48" s="1060"/>
      <c r="D48" s="1060"/>
      <c r="E48" s="1060"/>
      <c r="F48" s="1061"/>
      <c r="G48" s="1035"/>
      <c r="H48" s="1036"/>
      <c r="I48" s="1036"/>
      <c r="J48" s="1036"/>
      <c r="K48" s="1036"/>
      <c r="L48" s="1036"/>
      <c r="M48" s="1036"/>
      <c r="N48" s="1036"/>
      <c r="O48" s="1036"/>
      <c r="P48" s="1036"/>
      <c r="Q48" s="1036"/>
      <c r="R48" s="1036"/>
      <c r="S48" s="1036"/>
      <c r="T48" s="1036"/>
      <c r="U48" s="1036"/>
      <c r="V48" s="1037"/>
    </row>
    <row r="49" spans="1:22" ht="10.199999999999999" customHeight="1">
      <c r="A49" s="1042"/>
      <c r="B49" s="1093"/>
      <c r="C49" s="1060"/>
      <c r="D49" s="1060"/>
      <c r="E49" s="1060"/>
      <c r="F49" s="1061"/>
      <c r="G49" s="1035"/>
      <c r="H49" s="1036"/>
      <c r="I49" s="1036"/>
      <c r="J49" s="1036"/>
      <c r="K49" s="1036"/>
      <c r="L49" s="1036"/>
      <c r="M49" s="1036"/>
      <c r="N49" s="1036"/>
      <c r="O49" s="1036"/>
      <c r="P49" s="1036"/>
      <c r="Q49" s="1036"/>
      <c r="R49" s="1036"/>
      <c r="S49" s="1036"/>
      <c r="T49" s="1036"/>
      <c r="U49" s="1036"/>
      <c r="V49" s="1037"/>
    </row>
    <row r="50" spans="1:22" ht="10.199999999999999" customHeight="1">
      <c r="A50" s="1042"/>
      <c r="B50" s="1093"/>
      <c r="C50" s="1060"/>
      <c r="D50" s="1060"/>
      <c r="E50" s="1060"/>
      <c r="F50" s="1061"/>
      <c r="G50" s="1035"/>
      <c r="H50" s="1036"/>
      <c r="I50" s="1036"/>
      <c r="J50" s="1036"/>
      <c r="K50" s="1036"/>
      <c r="L50" s="1036"/>
      <c r="M50" s="1036"/>
      <c r="N50" s="1036"/>
      <c r="O50" s="1036"/>
      <c r="P50" s="1036"/>
      <c r="Q50" s="1036"/>
      <c r="R50" s="1036"/>
      <c r="S50" s="1036"/>
      <c r="T50" s="1036"/>
      <c r="U50" s="1036"/>
      <c r="V50" s="1037"/>
    </row>
    <row r="51" spans="1:22" ht="10.199999999999999" customHeight="1">
      <c r="A51" s="1042"/>
      <c r="B51" s="1093"/>
      <c r="C51" s="1060"/>
      <c r="D51" s="1060"/>
      <c r="E51" s="1060"/>
      <c r="F51" s="1061"/>
      <c r="G51" s="1035"/>
      <c r="H51" s="1036"/>
      <c r="I51" s="1036"/>
      <c r="J51" s="1036"/>
      <c r="K51" s="1036"/>
      <c r="L51" s="1036"/>
      <c r="M51" s="1036"/>
      <c r="N51" s="1036"/>
      <c r="O51" s="1036"/>
      <c r="P51" s="1036"/>
      <c r="Q51" s="1036"/>
      <c r="R51" s="1036"/>
      <c r="S51" s="1036"/>
      <c r="T51" s="1036"/>
      <c r="U51" s="1036"/>
      <c r="V51" s="1037"/>
    </row>
    <row r="52" spans="1:22" ht="10.199999999999999" customHeight="1">
      <c r="A52" s="1042"/>
      <c r="B52" s="1093"/>
      <c r="C52" s="1060"/>
      <c r="D52" s="1060"/>
      <c r="E52" s="1060"/>
      <c r="F52" s="1061"/>
      <c r="G52" s="1035"/>
      <c r="H52" s="1036"/>
      <c r="I52" s="1036"/>
      <c r="J52" s="1036"/>
      <c r="K52" s="1036"/>
      <c r="L52" s="1036"/>
      <c r="M52" s="1036"/>
      <c r="N52" s="1036"/>
      <c r="O52" s="1036"/>
      <c r="P52" s="1036"/>
      <c r="Q52" s="1036"/>
      <c r="R52" s="1036"/>
      <c r="S52" s="1036"/>
      <c r="T52" s="1036"/>
      <c r="U52" s="1036"/>
      <c r="V52" s="1037"/>
    </row>
    <row r="53" spans="1:22" ht="10.199999999999999" customHeight="1">
      <c r="A53" s="1042"/>
      <c r="B53" s="1093"/>
      <c r="C53" s="1060"/>
      <c r="D53" s="1060"/>
      <c r="E53" s="1060"/>
      <c r="F53" s="1061"/>
      <c r="G53" s="1035"/>
      <c r="H53" s="1036"/>
      <c r="I53" s="1036"/>
      <c r="J53" s="1036"/>
      <c r="K53" s="1036"/>
      <c r="L53" s="1036"/>
      <c r="M53" s="1036"/>
      <c r="N53" s="1036"/>
      <c r="O53" s="1036"/>
      <c r="P53" s="1036"/>
      <c r="Q53" s="1036"/>
      <c r="R53" s="1036"/>
      <c r="S53" s="1036"/>
      <c r="T53" s="1036"/>
      <c r="U53" s="1036"/>
      <c r="V53" s="1037"/>
    </row>
    <row r="54" spans="1:22" ht="10.199999999999999" customHeight="1">
      <c r="A54" s="1042"/>
      <c r="B54" s="1093"/>
      <c r="C54" s="1060"/>
      <c r="D54" s="1060"/>
      <c r="E54" s="1060"/>
      <c r="F54" s="1061"/>
      <c r="G54" s="1035"/>
      <c r="H54" s="1036"/>
      <c r="I54" s="1036"/>
      <c r="J54" s="1036"/>
      <c r="K54" s="1036"/>
      <c r="L54" s="1036"/>
      <c r="M54" s="1036"/>
      <c r="N54" s="1036"/>
      <c r="O54" s="1036"/>
      <c r="P54" s="1036"/>
      <c r="Q54" s="1036"/>
      <c r="R54" s="1036"/>
      <c r="S54" s="1036"/>
      <c r="T54" s="1036"/>
      <c r="U54" s="1036"/>
      <c r="V54" s="1037"/>
    </row>
    <row r="55" spans="1:22" ht="10.199999999999999" customHeight="1">
      <c r="A55" s="1042"/>
      <c r="B55" s="1093"/>
      <c r="C55" s="1060"/>
      <c r="D55" s="1060"/>
      <c r="E55" s="1060"/>
      <c r="F55" s="1061"/>
      <c r="G55" s="1035"/>
      <c r="H55" s="1036"/>
      <c r="I55" s="1036"/>
      <c r="J55" s="1036"/>
      <c r="K55" s="1036"/>
      <c r="L55" s="1036"/>
      <c r="M55" s="1036"/>
      <c r="N55" s="1036"/>
      <c r="O55" s="1036"/>
      <c r="P55" s="1036"/>
      <c r="Q55" s="1036"/>
      <c r="R55" s="1036"/>
      <c r="S55" s="1036"/>
      <c r="T55" s="1036"/>
      <c r="U55" s="1036"/>
      <c r="V55" s="1037"/>
    </row>
    <row r="56" spans="1:22" ht="10.199999999999999" customHeight="1">
      <c r="A56" s="1042"/>
      <c r="B56" s="1093"/>
      <c r="C56" s="1060"/>
      <c r="D56" s="1060"/>
      <c r="E56" s="1060"/>
      <c r="F56" s="1061"/>
      <c r="G56" s="1035"/>
      <c r="H56" s="1036"/>
      <c r="I56" s="1036"/>
      <c r="J56" s="1036"/>
      <c r="K56" s="1036"/>
      <c r="L56" s="1036"/>
      <c r="M56" s="1036"/>
      <c r="N56" s="1036"/>
      <c r="O56" s="1036"/>
      <c r="P56" s="1036"/>
      <c r="Q56" s="1036"/>
      <c r="R56" s="1036"/>
      <c r="S56" s="1036"/>
      <c r="T56" s="1036"/>
      <c r="U56" s="1036"/>
      <c r="V56" s="1037"/>
    </row>
    <row r="57" spans="1:22" ht="10.199999999999999" customHeight="1">
      <c r="A57" s="1042"/>
      <c r="B57" s="1093"/>
      <c r="C57" s="1060"/>
      <c r="D57" s="1060"/>
      <c r="E57" s="1060"/>
      <c r="F57" s="1061"/>
      <c r="G57" s="1035"/>
      <c r="H57" s="1036"/>
      <c r="I57" s="1036"/>
      <c r="J57" s="1036"/>
      <c r="K57" s="1036"/>
      <c r="L57" s="1036"/>
      <c r="M57" s="1036"/>
      <c r="N57" s="1036"/>
      <c r="O57" s="1036"/>
      <c r="P57" s="1036"/>
      <c r="Q57" s="1036"/>
      <c r="R57" s="1036"/>
      <c r="S57" s="1036"/>
      <c r="T57" s="1036"/>
      <c r="U57" s="1036"/>
      <c r="V57" s="1037"/>
    </row>
    <row r="58" spans="1:22" ht="10.199999999999999" customHeight="1">
      <c r="A58" s="1042"/>
      <c r="B58" s="1093"/>
      <c r="C58" s="1060"/>
      <c r="D58" s="1060"/>
      <c r="E58" s="1060"/>
      <c r="F58" s="1061"/>
      <c r="G58" s="1035"/>
      <c r="H58" s="1036"/>
      <c r="I58" s="1036"/>
      <c r="J58" s="1036"/>
      <c r="K58" s="1036"/>
      <c r="L58" s="1036"/>
      <c r="M58" s="1036"/>
      <c r="N58" s="1036"/>
      <c r="O58" s="1036"/>
      <c r="P58" s="1036"/>
      <c r="Q58" s="1036"/>
      <c r="R58" s="1036"/>
      <c r="S58" s="1036"/>
      <c r="T58" s="1036"/>
      <c r="U58" s="1036"/>
      <c r="V58" s="1037"/>
    </row>
    <row r="59" spans="1:22" ht="10.199999999999999" customHeight="1">
      <c r="A59" s="1042"/>
      <c r="B59" s="1093"/>
      <c r="C59" s="1060"/>
      <c r="D59" s="1060"/>
      <c r="E59" s="1060"/>
      <c r="F59" s="1061"/>
      <c r="G59" s="1035"/>
      <c r="H59" s="1036"/>
      <c r="I59" s="1036"/>
      <c r="J59" s="1036"/>
      <c r="K59" s="1036"/>
      <c r="L59" s="1036"/>
      <c r="M59" s="1036"/>
      <c r="N59" s="1036"/>
      <c r="O59" s="1036"/>
      <c r="P59" s="1036"/>
      <c r="Q59" s="1036"/>
      <c r="R59" s="1036"/>
      <c r="S59" s="1036"/>
      <c r="T59" s="1036"/>
      <c r="U59" s="1036"/>
      <c r="V59" s="1037"/>
    </row>
    <row r="60" spans="1:22" ht="10.199999999999999" customHeight="1">
      <c r="A60" s="1042"/>
      <c r="B60" s="1093"/>
      <c r="C60" s="1060"/>
      <c r="D60" s="1060"/>
      <c r="E60" s="1060"/>
      <c r="F60" s="1061"/>
      <c r="G60" s="1038"/>
      <c r="H60" s="1039"/>
      <c r="I60" s="1039"/>
      <c r="J60" s="1039"/>
      <c r="K60" s="1039"/>
      <c r="L60" s="1039"/>
      <c r="M60" s="1039"/>
      <c r="N60" s="1039"/>
      <c r="O60" s="1039"/>
      <c r="P60" s="1039"/>
      <c r="Q60" s="1039"/>
      <c r="R60" s="1039"/>
      <c r="S60" s="1039"/>
      <c r="T60" s="1039"/>
      <c r="U60" s="1039"/>
      <c r="V60" s="1040"/>
    </row>
    <row r="61" spans="1:22" ht="16.2" customHeight="1">
      <c r="A61" s="1042"/>
      <c r="B61" s="1001" t="s">
        <v>71</v>
      </c>
      <c r="C61" s="1001"/>
      <c r="D61" s="1001"/>
      <c r="E61" s="1001"/>
      <c r="F61" s="1002"/>
      <c r="G61" s="1032" t="s">
        <v>498</v>
      </c>
      <c r="H61" s="1033"/>
      <c r="I61" s="1033"/>
      <c r="J61" s="1033"/>
      <c r="K61" s="1033"/>
      <c r="L61" s="1033"/>
      <c r="M61" s="1033"/>
      <c r="N61" s="1033"/>
      <c r="O61" s="1033"/>
      <c r="P61" s="1033"/>
      <c r="Q61" s="1033"/>
      <c r="R61" s="1033"/>
      <c r="S61" s="1033"/>
      <c r="T61" s="1033"/>
      <c r="U61" s="1033"/>
      <c r="V61" s="1034"/>
    </row>
    <row r="62" spans="1:22" ht="16.2" customHeight="1">
      <c r="A62" s="1042"/>
      <c r="B62" s="1001"/>
      <c r="C62" s="1001"/>
      <c r="D62" s="1001"/>
      <c r="E62" s="1001"/>
      <c r="F62" s="1002"/>
      <c r="G62" s="1062"/>
      <c r="H62" s="1036"/>
      <c r="I62" s="1036"/>
      <c r="J62" s="1036"/>
      <c r="K62" s="1036"/>
      <c r="L62" s="1036"/>
      <c r="M62" s="1036"/>
      <c r="N62" s="1036"/>
      <c r="O62" s="1036"/>
      <c r="P62" s="1036"/>
      <c r="Q62" s="1036"/>
      <c r="R62" s="1036"/>
      <c r="S62" s="1036"/>
      <c r="T62" s="1036"/>
      <c r="U62" s="1036"/>
      <c r="V62" s="1037"/>
    </row>
    <row r="63" spans="1:22" ht="16.2" customHeight="1">
      <c r="A63" s="1042"/>
      <c r="B63" s="1001"/>
      <c r="C63" s="1001"/>
      <c r="D63" s="1001"/>
      <c r="E63" s="1001"/>
      <c r="F63" s="1002"/>
      <c r="G63" s="1062"/>
      <c r="H63" s="1036"/>
      <c r="I63" s="1036"/>
      <c r="J63" s="1036"/>
      <c r="K63" s="1036"/>
      <c r="L63" s="1036"/>
      <c r="M63" s="1036"/>
      <c r="N63" s="1036"/>
      <c r="O63" s="1036"/>
      <c r="P63" s="1036"/>
      <c r="Q63" s="1036"/>
      <c r="R63" s="1036"/>
      <c r="S63" s="1036"/>
      <c r="T63" s="1036"/>
      <c r="U63" s="1036"/>
      <c r="V63" s="1037"/>
    </row>
    <row r="64" spans="1:22" ht="16.2" customHeight="1">
      <c r="A64" s="1042"/>
      <c r="B64" s="1001"/>
      <c r="C64" s="1001"/>
      <c r="D64" s="1001"/>
      <c r="E64" s="1001"/>
      <c r="F64" s="1002"/>
      <c r="G64" s="1062"/>
      <c r="H64" s="1036"/>
      <c r="I64" s="1036"/>
      <c r="J64" s="1036"/>
      <c r="K64" s="1036"/>
      <c r="L64" s="1036"/>
      <c r="M64" s="1036"/>
      <c r="N64" s="1036"/>
      <c r="O64" s="1036"/>
      <c r="P64" s="1036"/>
      <c r="Q64" s="1036"/>
      <c r="R64" s="1036"/>
      <c r="S64" s="1036"/>
      <c r="T64" s="1036"/>
      <c r="U64" s="1036"/>
      <c r="V64" s="1037"/>
    </row>
    <row r="65" spans="1:22" ht="16.2" customHeight="1">
      <c r="A65" s="1042"/>
      <c r="B65" s="1001"/>
      <c r="C65" s="1001"/>
      <c r="D65" s="1001"/>
      <c r="E65" s="1001"/>
      <c r="F65" s="1002"/>
      <c r="G65" s="1062"/>
      <c r="H65" s="1036"/>
      <c r="I65" s="1036"/>
      <c r="J65" s="1036"/>
      <c r="K65" s="1036"/>
      <c r="L65" s="1036"/>
      <c r="M65" s="1036"/>
      <c r="N65" s="1036"/>
      <c r="O65" s="1036"/>
      <c r="P65" s="1036"/>
      <c r="Q65" s="1036"/>
      <c r="R65" s="1036"/>
      <c r="S65" s="1036"/>
      <c r="T65" s="1036"/>
      <c r="U65" s="1036"/>
      <c r="V65" s="1037"/>
    </row>
    <row r="66" spans="1:22" ht="16.2" customHeight="1">
      <c r="A66" s="1042"/>
      <c r="B66" s="1001"/>
      <c r="C66" s="1001"/>
      <c r="D66" s="1001"/>
      <c r="E66" s="1001"/>
      <c r="F66" s="1002"/>
      <c r="G66" s="1062"/>
      <c r="H66" s="1036"/>
      <c r="I66" s="1036"/>
      <c r="J66" s="1036"/>
      <c r="K66" s="1036"/>
      <c r="L66" s="1036"/>
      <c r="M66" s="1036"/>
      <c r="N66" s="1036"/>
      <c r="O66" s="1036"/>
      <c r="P66" s="1036"/>
      <c r="Q66" s="1036"/>
      <c r="R66" s="1036"/>
      <c r="S66" s="1036"/>
      <c r="T66" s="1036"/>
      <c r="U66" s="1036"/>
      <c r="V66" s="1037"/>
    </row>
    <row r="67" spans="1:22" ht="16.2" customHeight="1">
      <c r="A67" s="1042"/>
      <c r="B67" s="1001"/>
      <c r="C67" s="1001"/>
      <c r="D67" s="1001"/>
      <c r="E67" s="1001"/>
      <c r="F67" s="1002"/>
      <c r="G67" s="1062"/>
      <c r="H67" s="1036"/>
      <c r="I67" s="1036"/>
      <c r="J67" s="1036"/>
      <c r="K67" s="1036"/>
      <c r="L67" s="1036"/>
      <c r="M67" s="1036"/>
      <c r="N67" s="1036"/>
      <c r="O67" s="1036"/>
      <c r="P67" s="1036"/>
      <c r="Q67" s="1036"/>
      <c r="R67" s="1036"/>
      <c r="S67" s="1036"/>
      <c r="T67" s="1036"/>
      <c r="U67" s="1036"/>
      <c r="V67" s="1037"/>
    </row>
    <row r="68" spans="1:22" ht="12" customHeight="1">
      <c r="A68" s="1042"/>
      <c r="B68" s="1001"/>
      <c r="C68" s="1001"/>
      <c r="D68" s="1001"/>
      <c r="E68" s="1001"/>
      <c r="F68" s="1002"/>
      <c r="G68" s="1062"/>
      <c r="H68" s="1036"/>
      <c r="I68" s="1036"/>
      <c r="J68" s="1036"/>
      <c r="K68" s="1036"/>
      <c r="L68" s="1036"/>
      <c r="M68" s="1036"/>
      <c r="N68" s="1036"/>
      <c r="O68" s="1036"/>
      <c r="P68" s="1036"/>
      <c r="Q68" s="1036"/>
      <c r="R68" s="1036"/>
      <c r="S68" s="1036"/>
      <c r="T68" s="1036"/>
      <c r="U68" s="1036"/>
      <c r="V68" s="1037"/>
    </row>
    <row r="69" spans="1:22" ht="16.2" customHeight="1">
      <c r="A69" s="1042"/>
      <c r="B69" s="1001"/>
      <c r="C69" s="1001"/>
      <c r="D69" s="1001"/>
      <c r="E69" s="1001"/>
      <c r="F69" s="1002"/>
      <c r="G69" s="1062"/>
      <c r="H69" s="1036"/>
      <c r="I69" s="1036"/>
      <c r="J69" s="1036"/>
      <c r="K69" s="1036"/>
      <c r="L69" s="1036"/>
      <c r="M69" s="1036"/>
      <c r="N69" s="1036"/>
      <c r="O69" s="1036"/>
      <c r="P69" s="1036"/>
      <c r="Q69" s="1036"/>
      <c r="R69" s="1036"/>
      <c r="S69" s="1036"/>
      <c r="T69" s="1036"/>
      <c r="U69" s="1036"/>
      <c r="V69" s="1037"/>
    </row>
    <row r="70" spans="1:22" ht="16.2" customHeight="1">
      <c r="A70" s="1042"/>
      <c r="B70" s="1001"/>
      <c r="C70" s="1001"/>
      <c r="D70" s="1001"/>
      <c r="E70" s="1001"/>
      <c r="F70" s="1002"/>
      <c r="G70" s="1062"/>
      <c r="H70" s="1036"/>
      <c r="I70" s="1036"/>
      <c r="J70" s="1036"/>
      <c r="K70" s="1036"/>
      <c r="L70" s="1036"/>
      <c r="M70" s="1036"/>
      <c r="N70" s="1036"/>
      <c r="O70" s="1036"/>
      <c r="P70" s="1036"/>
      <c r="Q70" s="1036"/>
      <c r="R70" s="1036"/>
      <c r="S70" s="1036"/>
      <c r="T70" s="1036"/>
      <c r="U70" s="1036"/>
      <c r="V70" s="1037"/>
    </row>
    <row r="71" spans="1:22" ht="13.95" customHeight="1">
      <c r="A71" s="1042"/>
      <c r="B71" s="1001"/>
      <c r="C71" s="1001"/>
      <c r="D71" s="1001"/>
      <c r="E71" s="1001"/>
      <c r="F71" s="1002"/>
      <c r="G71" s="1062"/>
      <c r="H71" s="1036"/>
      <c r="I71" s="1036"/>
      <c r="J71" s="1036"/>
      <c r="K71" s="1036"/>
      <c r="L71" s="1036"/>
      <c r="M71" s="1036"/>
      <c r="N71" s="1036"/>
      <c r="O71" s="1036"/>
      <c r="P71" s="1036"/>
      <c r="Q71" s="1036"/>
      <c r="R71" s="1036"/>
      <c r="S71" s="1036"/>
      <c r="T71" s="1036"/>
      <c r="U71" s="1036"/>
      <c r="V71" s="1037"/>
    </row>
    <row r="72" spans="1:22" ht="16.2" customHeight="1">
      <c r="A72" s="1042"/>
      <c r="B72" s="1001"/>
      <c r="C72" s="1001"/>
      <c r="D72" s="1001"/>
      <c r="E72" s="1001"/>
      <c r="F72" s="1002"/>
      <c r="G72" s="1062"/>
      <c r="H72" s="1036"/>
      <c r="I72" s="1036"/>
      <c r="J72" s="1036"/>
      <c r="K72" s="1036"/>
      <c r="L72" s="1036"/>
      <c r="M72" s="1036"/>
      <c r="N72" s="1036"/>
      <c r="O72" s="1036"/>
      <c r="P72" s="1036"/>
      <c r="Q72" s="1036"/>
      <c r="R72" s="1036"/>
      <c r="S72" s="1036"/>
      <c r="T72" s="1036"/>
      <c r="U72" s="1036"/>
      <c r="V72" s="1037"/>
    </row>
    <row r="73" spans="1:22" ht="16.2" customHeight="1">
      <c r="A73" s="1042"/>
      <c r="B73" s="1001"/>
      <c r="C73" s="1001"/>
      <c r="D73" s="1001"/>
      <c r="E73" s="1001"/>
      <c r="F73" s="1002"/>
      <c r="G73" s="1062"/>
      <c r="H73" s="1036"/>
      <c r="I73" s="1036"/>
      <c r="J73" s="1036"/>
      <c r="K73" s="1036"/>
      <c r="L73" s="1036"/>
      <c r="M73" s="1036"/>
      <c r="N73" s="1036"/>
      <c r="O73" s="1036"/>
      <c r="P73" s="1036"/>
      <c r="Q73" s="1036"/>
      <c r="R73" s="1036"/>
      <c r="S73" s="1036"/>
      <c r="T73" s="1036"/>
      <c r="U73" s="1036"/>
      <c r="V73" s="1037"/>
    </row>
    <row r="74" spans="1:22" ht="16.2" customHeight="1">
      <c r="A74" s="1042"/>
      <c r="B74" s="1001"/>
      <c r="C74" s="1001"/>
      <c r="D74" s="1001"/>
      <c r="E74" s="1001"/>
      <c r="F74" s="1002"/>
      <c r="G74" s="1062"/>
      <c r="H74" s="1036"/>
      <c r="I74" s="1036"/>
      <c r="J74" s="1036"/>
      <c r="K74" s="1036"/>
      <c r="L74" s="1036"/>
      <c r="M74" s="1036"/>
      <c r="N74" s="1036"/>
      <c r="O74" s="1036"/>
      <c r="P74" s="1036"/>
      <c r="Q74" s="1036"/>
      <c r="R74" s="1036"/>
      <c r="S74" s="1036"/>
      <c r="T74" s="1036"/>
      <c r="U74" s="1036"/>
      <c r="V74" s="1037"/>
    </row>
    <row r="75" spans="1:22" ht="16.2" customHeight="1" thickBot="1">
      <c r="A75" s="1043"/>
      <c r="B75" s="1004"/>
      <c r="C75" s="1004"/>
      <c r="D75" s="1004"/>
      <c r="E75" s="1004"/>
      <c r="F75" s="1005"/>
      <c r="G75" s="1063"/>
      <c r="H75" s="1064"/>
      <c r="I75" s="1064"/>
      <c r="J75" s="1064"/>
      <c r="K75" s="1064"/>
      <c r="L75" s="1064"/>
      <c r="M75" s="1064"/>
      <c r="N75" s="1064"/>
      <c r="O75" s="1064"/>
      <c r="P75" s="1064"/>
      <c r="Q75" s="1064"/>
      <c r="R75" s="1064"/>
      <c r="S75" s="1064"/>
      <c r="T75" s="1064"/>
      <c r="U75" s="1064"/>
      <c r="V75" s="1065"/>
    </row>
    <row r="76" spans="1:22" ht="10.199999999999999" customHeight="1">
      <c r="A76" s="997" t="s">
        <v>25</v>
      </c>
      <c r="B76" s="998"/>
      <c r="C76" s="998"/>
      <c r="D76" s="998"/>
      <c r="E76" s="998"/>
      <c r="F76" s="999"/>
      <c r="G76" s="1006"/>
      <c r="H76" s="1007"/>
      <c r="I76" s="1007"/>
      <c r="J76" s="1007"/>
      <c r="K76" s="1007"/>
      <c r="L76" s="1007"/>
      <c r="M76" s="1007"/>
      <c r="N76" s="1007"/>
      <c r="O76" s="1007"/>
      <c r="P76" s="1007"/>
      <c r="Q76" s="1007"/>
      <c r="R76" s="1007"/>
      <c r="S76" s="1007"/>
      <c r="T76" s="1007"/>
      <c r="U76" s="1007"/>
      <c r="V76" s="1008"/>
    </row>
    <row r="77" spans="1:22" ht="10.199999999999999" customHeight="1">
      <c r="A77" s="1000"/>
      <c r="B77" s="1001"/>
      <c r="C77" s="1001"/>
      <c r="D77" s="1001"/>
      <c r="E77" s="1001"/>
      <c r="F77" s="1002"/>
      <c r="G77" s="1009"/>
      <c r="H77" s="1010"/>
      <c r="I77" s="1010"/>
      <c r="J77" s="1010"/>
      <c r="K77" s="1010"/>
      <c r="L77" s="1010"/>
      <c r="M77" s="1010"/>
      <c r="N77" s="1010"/>
      <c r="O77" s="1010"/>
      <c r="P77" s="1010"/>
      <c r="Q77" s="1010"/>
      <c r="R77" s="1010"/>
      <c r="S77" s="1010"/>
      <c r="T77" s="1010"/>
      <c r="U77" s="1010"/>
      <c r="V77" s="1011"/>
    </row>
    <row r="78" spans="1:22" ht="10.199999999999999" customHeight="1" thickBot="1">
      <c r="A78" s="1003"/>
      <c r="B78" s="1004"/>
      <c r="C78" s="1004"/>
      <c r="D78" s="1004"/>
      <c r="E78" s="1004"/>
      <c r="F78" s="1005"/>
      <c r="G78" s="1012"/>
      <c r="H78" s="1013"/>
      <c r="I78" s="1013"/>
      <c r="J78" s="1013"/>
      <c r="K78" s="1013"/>
      <c r="L78" s="1013"/>
      <c r="M78" s="1013"/>
      <c r="N78" s="1013"/>
      <c r="O78" s="1013"/>
      <c r="P78" s="1013"/>
      <c r="Q78" s="1013"/>
      <c r="R78" s="1013"/>
      <c r="S78" s="1013"/>
      <c r="T78" s="1013"/>
      <c r="U78" s="1013"/>
      <c r="V78" s="1014"/>
    </row>
    <row r="79" spans="1:22" ht="10.199999999999999" customHeight="1">
      <c r="A79" s="1015"/>
      <c r="B79" s="1015"/>
      <c r="C79" s="1015"/>
      <c r="D79" s="1015"/>
      <c r="E79" s="1015"/>
      <c r="F79" s="1015"/>
      <c r="G79" s="1015"/>
      <c r="H79" s="1015"/>
      <c r="I79" s="1015"/>
      <c r="J79" s="1015"/>
      <c r="K79" s="1015"/>
      <c r="L79" s="1015"/>
      <c r="M79" s="1015"/>
      <c r="N79" s="1015"/>
      <c r="O79" s="1015"/>
      <c r="P79" s="1015"/>
      <c r="Q79" s="1015"/>
      <c r="R79" s="1015"/>
      <c r="S79" s="1015"/>
      <c r="T79" s="1015"/>
      <c r="U79" s="1015"/>
      <c r="V79" s="1015"/>
    </row>
    <row r="80" spans="1:22" ht="10.199999999999999" customHeight="1">
      <c r="A80" s="1015"/>
      <c r="B80" s="1015"/>
      <c r="C80" s="1015"/>
      <c r="D80" s="1015"/>
      <c r="E80" s="1015"/>
      <c r="F80" s="1015"/>
      <c r="G80" s="1015"/>
      <c r="H80" s="1015"/>
      <c r="I80" s="1015"/>
      <c r="J80" s="1015"/>
      <c r="K80" s="1015"/>
      <c r="L80" s="1015"/>
      <c r="M80" s="1015"/>
      <c r="N80" s="1015"/>
      <c r="O80" s="1015"/>
      <c r="P80" s="1015"/>
      <c r="Q80" s="1015"/>
      <c r="R80" s="1015"/>
      <c r="S80" s="1015"/>
      <c r="T80" s="1015"/>
      <c r="U80" s="1015"/>
      <c r="V80" s="1015"/>
    </row>
    <row r="81" ht="10.199999999999999" customHeight="1"/>
    <row r="82" ht="10.199999999999999" customHeight="1"/>
    <row r="83" ht="10.199999999999999" customHeight="1"/>
    <row r="84" ht="10.199999999999999" customHeight="1"/>
    <row r="85" ht="10.199999999999999" customHeight="1"/>
    <row r="86" ht="10.199999999999999" customHeight="1"/>
    <row r="87" ht="10.199999999999999" customHeight="1"/>
    <row r="88" ht="10.199999999999999" customHeight="1"/>
    <row r="89" ht="10.199999999999999" customHeight="1"/>
    <row r="90" ht="10.199999999999999" customHeight="1"/>
    <row r="91" ht="10.199999999999999" customHeight="1"/>
    <row r="92" ht="10.199999999999999" customHeight="1"/>
    <row r="93" ht="10.199999999999999" customHeight="1"/>
    <row r="94" ht="10.199999999999999" customHeight="1"/>
    <row r="95" ht="10.199999999999999" customHeight="1"/>
    <row r="96" ht="10.199999999999999" customHeight="1"/>
    <row r="97" spans="1:1" ht="10.199999999999999" customHeight="1"/>
    <row r="98" spans="1:1" ht="10.199999999999999" customHeight="1"/>
    <row r="99" spans="1:1" ht="10.199999999999999" customHeight="1"/>
    <row r="100" spans="1:1" ht="10.199999999999999" customHeight="1"/>
    <row r="101" spans="1:1" ht="10.199999999999999" customHeight="1"/>
    <row r="102" spans="1:1" ht="10.199999999999999" customHeight="1"/>
    <row r="103" spans="1:1" ht="10.199999999999999" customHeight="1"/>
    <row r="104" spans="1:1" ht="10.199999999999999" customHeight="1"/>
    <row r="105" spans="1:1" ht="10.199999999999999" customHeight="1"/>
    <row r="106" spans="1:1" ht="10.199999999999999" customHeight="1"/>
    <row r="107" spans="1:1" ht="10.199999999999999" customHeight="1"/>
    <row r="108" spans="1:1" ht="10.199999999999999" customHeight="1"/>
    <row r="109" spans="1:1" ht="10.199999999999999" customHeight="1"/>
    <row r="110" spans="1:1" ht="10.199999999999999" customHeight="1"/>
    <row r="111" spans="1:1" ht="10.199999999999999" customHeight="1"/>
    <row r="112" spans="1:1">
      <c r="A112" s="43"/>
    </row>
    <row r="113" spans="1:1">
      <c r="A113" s="43"/>
    </row>
    <row r="114" spans="1:1">
      <c r="A114" s="43"/>
    </row>
    <row r="115" spans="1:1">
      <c r="A115" s="43"/>
    </row>
    <row r="131" spans="1:1">
      <c r="A131" s="43"/>
    </row>
    <row r="132" spans="1:1">
      <c r="A132" s="43"/>
    </row>
    <row r="133" spans="1:1">
      <c r="A133" s="43"/>
    </row>
    <row r="134" spans="1:1">
      <c r="A134" s="43"/>
    </row>
    <row r="137" spans="1:1">
      <c r="A137" s="44"/>
    </row>
    <row r="138" spans="1:1">
      <c r="A138" s="43"/>
    </row>
    <row r="139" spans="1:1">
      <c r="A139" s="43"/>
    </row>
  </sheetData>
  <sheetProtection algorithmName="SHA-512" hashValue="oW0rRMoWsvBhnkfDFKrHQ1Coak06yxgSF3W93yfjbkRCTZD1TY14Nk+BmP/mLGz7z2RRpF4DXITbk6cCO/gKFQ==" saltValue="87fM1kTD3DJVlwaS02BqQg==" spinCount="100000" sheet="1" objects="1" scenarios="1" formatRows="0" selectLockedCells="1"/>
  <mergeCells count="52">
    <mergeCell ref="B45:F60"/>
    <mergeCell ref="G21:G23"/>
    <mergeCell ref="H21:H23"/>
    <mergeCell ref="I21:I23"/>
    <mergeCell ref="J21:J23"/>
    <mergeCell ref="A13:V14"/>
    <mergeCell ref="A15:F17"/>
    <mergeCell ref="G15:V17"/>
    <mergeCell ref="A18:F20"/>
    <mergeCell ref="G18:I20"/>
    <mergeCell ref="J18:V20"/>
    <mergeCell ref="A12:F12"/>
    <mergeCell ref="L12:O12"/>
    <mergeCell ref="P12:V12"/>
    <mergeCell ref="M10:O10"/>
    <mergeCell ref="A2:V4"/>
    <mergeCell ref="P8:V8"/>
    <mergeCell ref="P9:V9"/>
    <mergeCell ref="M8:O8"/>
    <mergeCell ref="M9:O9"/>
    <mergeCell ref="J5:M5"/>
    <mergeCell ref="P10:V10"/>
    <mergeCell ref="L11:O11"/>
    <mergeCell ref="P11:V11"/>
    <mergeCell ref="A76:F78"/>
    <mergeCell ref="G76:V78"/>
    <mergeCell ref="A79:V80"/>
    <mergeCell ref="G24:H25"/>
    <mergeCell ref="I24:J25"/>
    <mergeCell ref="K24:L25"/>
    <mergeCell ref="M24:V25"/>
    <mergeCell ref="G45:V60"/>
    <mergeCell ref="B61:F75"/>
    <mergeCell ref="A21:A75"/>
    <mergeCell ref="B21:F25"/>
    <mergeCell ref="B26:F28"/>
    <mergeCell ref="G26:V28"/>
    <mergeCell ref="B29:F44"/>
    <mergeCell ref="G29:V44"/>
    <mergeCell ref="G61:V75"/>
    <mergeCell ref="U21:U23"/>
    <mergeCell ref="V21:V23"/>
    <mergeCell ref="P21:P23"/>
    <mergeCell ref="Q21:Q23"/>
    <mergeCell ref="R21:R23"/>
    <mergeCell ref="S21:S23"/>
    <mergeCell ref="T21:T23"/>
    <mergeCell ref="K21:K23"/>
    <mergeCell ref="L21:L23"/>
    <mergeCell ref="M21:M23"/>
    <mergeCell ref="N21:N23"/>
    <mergeCell ref="O21:O23"/>
  </mergeCells>
  <phoneticPr fontId="2"/>
  <pageMargins left="0.70866141732283472" right="0.38" top="0.65" bottom="0.42" header="0.51181102362204722" footer="0.31496062992125984"/>
  <pageSetup paperSize="9" scale="85"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5A317-E6A3-4DB0-B819-B25693291D3C}">
  <sheetPr>
    <tabColor theme="5" tint="0.79998168889431442"/>
  </sheetPr>
  <dimension ref="A1:S66"/>
  <sheetViews>
    <sheetView workbookViewId="0">
      <selection activeCell="H18" sqref="H18"/>
    </sheetView>
  </sheetViews>
  <sheetFormatPr defaultColWidth="8.88671875" defaultRowHeight="15"/>
  <cols>
    <col min="1" max="1" width="12.21875" style="7" customWidth="1"/>
    <col min="2" max="2" width="18.33203125" style="7" customWidth="1"/>
    <col min="3" max="6" width="8.88671875" style="7"/>
    <col min="7" max="7" width="16.88671875" style="5" customWidth="1"/>
    <col min="8" max="8" width="16.6640625" style="5" customWidth="1"/>
    <col min="9" max="9" width="14.6640625" style="5" customWidth="1"/>
    <col min="10" max="10" width="8.88671875" style="7"/>
    <col min="11" max="12" width="8.77734375" style="7"/>
    <col min="13" max="13" width="42.77734375" style="7" bestFit="1" customWidth="1"/>
    <col min="14" max="15" width="8.77734375" style="7"/>
    <col min="16" max="16" width="3.33203125" style="7" customWidth="1"/>
    <col min="17" max="18" width="8.77734375" style="7"/>
    <col min="19" max="19" width="12.109375" style="7" bestFit="1" customWidth="1"/>
    <col min="20" max="16384" width="8.88671875" style="7"/>
  </cols>
  <sheetData>
    <row r="1" spans="1:19">
      <c r="K1" s="16" t="s">
        <v>80</v>
      </c>
      <c r="L1" s="1102" t="s">
        <v>81</v>
      </c>
      <c r="M1" s="1103"/>
      <c r="N1" s="16" t="s">
        <v>82</v>
      </c>
      <c r="O1" s="16" t="s">
        <v>83</v>
      </c>
      <c r="Q1" s="1104" t="s">
        <v>84</v>
      </c>
      <c r="R1" s="1104"/>
      <c r="S1" s="1104"/>
    </row>
    <row r="2" spans="1:19" ht="15.6" thickBot="1">
      <c r="K2" s="17" t="s">
        <v>85</v>
      </c>
      <c r="L2" s="17" t="s">
        <v>86</v>
      </c>
      <c r="M2" s="17" t="s">
        <v>87</v>
      </c>
      <c r="N2" s="17">
        <v>13</v>
      </c>
      <c r="O2" s="17" t="str">
        <f t="array" ref="O2">_xlfn.IFS(N2&gt;=16,"A",N2&gt;=12,"B",N2&gt;=10,"C",N2&gt;=6,"D",N2&lt;=5,"E")</f>
        <v>B</v>
      </c>
      <c r="Q2" s="17" t="s">
        <v>88</v>
      </c>
      <c r="R2" s="18">
        <v>1.4</v>
      </c>
      <c r="S2" s="19">
        <v>3600000</v>
      </c>
    </row>
    <row r="3" spans="1:19" ht="15.6" thickBot="1">
      <c r="A3" s="1100" t="s">
        <v>18</v>
      </c>
      <c r="B3" s="1101"/>
      <c r="C3" s="20" t="s">
        <v>45</v>
      </c>
      <c r="D3" s="21" t="s">
        <v>33</v>
      </c>
      <c r="E3" s="22" t="s">
        <v>48</v>
      </c>
      <c r="G3" s="6" t="s">
        <v>55</v>
      </c>
      <c r="H3" s="6" t="s">
        <v>56</v>
      </c>
      <c r="I3" s="6" t="s">
        <v>57</v>
      </c>
      <c r="K3" s="17" t="s">
        <v>89</v>
      </c>
      <c r="L3" s="17" t="s">
        <v>90</v>
      </c>
      <c r="M3" s="17" t="s">
        <v>91</v>
      </c>
      <c r="N3" s="17">
        <v>13</v>
      </c>
      <c r="O3" s="17" t="str">
        <f t="array" ref="O3">_xlfn.IFS(N3&gt;=16,"A",N3&gt;=12,"B",N3&gt;=10,"C",N3&gt;=6,"D",N3&lt;=5,"E")</f>
        <v>B</v>
      </c>
      <c r="Q3" s="17" t="s">
        <v>92</v>
      </c>
      <c r="R3" s="18">
        <v>1.2</v>
      </c>
      <c r="S3" s="19">
        <v>3100000</v>
      </c>
    </row>
    <row r="4" spans="1:19">
      <c r="A4" s="23">
        <v>1</v>
      </c>
      <c r="B4" s="24" t="s">
        <v>412</v>
      </c>
      <c r="C4" s="25" t="str">
        <f>IF(SUMIF(③支出明細書!B:B,$B4,③支出明細書!H:H)=0,"",SUMIF(③支出明細書!B:B,$B4,③支出明細書!H:H))</f>
        <v/>
      </c>
      <c r="D4" s="26" t="str">
        <f>IF(SUMIF(③支出明細書!B:B,$B4,③支出明細書!I:I)=0,"",SUMIF(③支出明細書!B:B,$B4,③支出明細書!I:I))</f>
        <v/>
      </c>
      <c r="E4" s="181" t="str">
        <f>IF(SUMIF(③支出明細書!B:B,$B4,③支出明細書!J:J)=0,"",SUMIF(③支出明細書!B:B,$B4,③支出明細書!J:J))</f>
        <v/>
      </c>
      <c r="G4" s="27" t="s">
        <v>412</v>
      </c>
      <c r="H4" s="27" t="s">
        <v>412</v>
      </c>
      <c r="I4" s="27" t="s">
        <v>49</v>
      </c>
      <c r="K4" s="17" t="s">
        <v>93</v>
      </c>
      <c r="L4" s="17" t="s">
        <v>94</v>
      </c>
      <c r="M4" s="17" t="s">
        <v>95</v>
      </c>
      <c r="N4" s="17">
        <v>11</v>
      </c>
      <c r="O4" s="17" t="str">
        <f t="array" ref="O4">_xlfn.IFS(N4&gt;=16,"A",N4&gt;=12,"B",N4&gt;=10,"C",N4&gt;=6,"D",N4&lt;=5,"E")</f>
        <v>C</v>
      </c>
      <c r="Q4" s="17" t="s">
        <v>96</v>
      </c>
      <c r="R4" s="18">
        <v>1</v>
      </c>
      <c r="S4" s="19">
        <v>2600000</v>
      </c>
    </row>
    <row r="5" spans="1:19">
      <c r="A5" s="23">
        <v>2</v>
      </c>
      <c r="B5" s="28" t="s">
        <v>49</v>
      </c>
      <c r="C5" s="29" t="str">
        <f>IF(SUMIF(③支出明細書!B:B,$B5,③支出明細書!H:H)=0,"",SUMIF(③支出明細書!B:B,$B5,③支出明細書!H:H))</f>
        <v/>
      </c>
      <c r="D5" s="30" t="str">
        <f>IF(SUMIF(③支出明細書!B:B,$B5,③支出明細書!I:I)=0,"",SUMIF(③支出明細書!B:B,$B5,③支出明細書!I:I))</f>
        <v/>
      </c>
      <c r="E5" s="182" t="str">
        <f>IF(SUMIF(③支出明細書!B:B,$B5,③支出明細書!J:J)=0,"",SUMIF(③支出明細書!B:B,$B5,③支出明細書!J:J))</f>
        <v/>
      </c>
      <c r="G5" s="27" t="s">
        <v>413</v>
      </c>
      <c r="H5" s="27" t="s">
        <v>413</v>
      </c>
      <c r="I5" s="27" t="s">
        <v>50</v>
      </c>
      <c r="K5" s="17" t="s">
        <v>97</v>
      </c>
      <c r="L5" s="17" t="s">
        <v>98</v>
      </c>
      <c r="M5" s="17" t="s">
        <v>99</v>
      </c>
      <c r="N5" s="17">
        <v>11</v>
      </c>
      <c r="O5" s="17" t="str">
        <f t="array" ref="O5">_xlfn.IFS(N5&gt;=16,"A",N5&gt;=12,"B",N5&gt;=10,"C",N5&gt;=6,"D",N5&lt;=5,"E")</f>
        <v>C</v>
      </c>
      <c r="Q5" s="17" t="s">
        <v>100</v>
      </c>
      <c r="R5" s="18">
        <v>0.7</v>
      </c>
      <c r="S5" s="19">
        <v>1800000</v>
      </c>
    </row>
    <row r="6" spans="1:19">
      <c r="A6" s="23">
        <v>3</v>
      </c>
      <c r="B6" s="28" t="s">
        <v>413</v>
      </c>
      <c r="C6" s="29" t="str">
        <f>IF(SUMIF(③支出明細書!B:B,$B6,③支出明細書!H:H)=0,"",SUMIF(③支出明細書!B:B,$B6,③支出明細書!H:H))</f>
        <v/>
      </c>
      <c r="D6" s="30" t="str">
        <f>IF(SUMIF(③支出明細書!B:B,$B6,③支出明細書!I:I)=0,"",SUMIF(③支出明細書!B:B,$B6,③支出明細書!I:I))</f>
        <v/>
      </c>
      <c r="E6" s="182" t="str">
        <f>IF(SUMIF(③支出明細書!B:B,$B6,③支出明細書!J:J)=0,"",SUMIF(③支出明細書!B:B,$B6,③支出明細書!J:J))</f>
        <v/>
      </c>
      <c r="G6" s="27" t="s">
        <v>414</v>
      </c>
      <c r="H6" s="27" t="s">
        <v>414</v>
      </c>
      <c r="I6" s="27" t="s">
        <v>51</v>
      </c>
      <c r="K6" s="17" t="s">
        <v>101</v>
      </c>
      <c r="L6" s="17" t="s">
        <v>102</v>
      </c>
      <c r="M6" s="17" t="s">
        <v>103</v>
      </c>
      <c r="N6" s="17">
        <v>13</v>
      </c>
      <c r="O6" s="17" t="str">
        <f t="array" ref="O6">_xlfn.IFS(N6&gt;=16,"A",N6&gt;=12,"B",N6&gt;=10,"C",N6&gt;=6,"D",N6&lt;=5,"E")</f>
        <v>B</v>
      </c>
      <c r="Q6" s="17" t="s">
        <v>104</v>
      </c>
      <c r="R6" s="18">
        <v>0.5</v>
      </c>
      <c r="S6" s="19">
        <v>1300000</v>
      </c>
    </row>
    <row r="7" spans="1:19">
      <c r="A7" s="23">
        <v>4</v>
      </c>
      <c r="B7" s="28" t="s">
        <v>50</v>
      </c>
      <c r="C7" s="29" t="str">
        <f>IF(SUMIF(③支出明細書!B:B,$B7,③支出明細書!H:H)=0,"",SUMIF(③支出明細書!B:B,$B7,③支出明細書!H:H))</f>
        <v/>
      </c>
      <c r="D7" s="30" t="str">
        <f>IF(SUMIF(③支出明細書!B:B,$B7,③支出明細書!I:I)=0,"",SUMIF(③支出明細書!B:B,$B7,③支出明細書!I:I))</f>
        <v/>
      </c>
      <c r="E7" s="182" t="str">
        <f>IF(SUMIF(③支出明細書!B:B,$B7,③支出明細書!J:J)=0,"",SUMIF(③支出明細書!B:B,$B7,③支出明細書!J:J))</f>
        <v/>
      </c>
      <c r="G7" s="27" t="s">
        <v>415</v>
      </c>
      <c r="H7" s="27" t="s">
        <v>415</v>
      </c>
      <c r="I7" s="27" t="s">
        <v>60</v>
      </c>
      <c r="K7" s="17" t="s">
        <v>105</v>
      </c>
      <c r="L7" s="17" t="s">
        <v>106</v>
      </c>
      <c r="M7" s="17" t="s">
        <v>107</v>
      </c>
      <c r="N7" s="17">
        <v>11</v>
      </c>
      <c r="O7" s="17" t="str">
        <f t="array" ref="O7">_xlfn.IFS(N7&gt;=16,"A",N7&gt;=12,"B",N7&gt;=10,"C",N7&gt;=6,"D",N7&lt;=5,"E")</f>
        <v>C</v>
      </c>
    </row>
    <row r="8" spans="1:19">
      <c r="A8" s="23">
        <v>5</v>
      </c>
      <c r="B8" s="28" t="s">
        <v>414</v>
      </c>
      <c r="C8" s="29" t="str">
        <f>IF(SUMIF(③支出明細書!B:B,$B8,③支出明細書!H:H)=0,"",SUMIF(③支出明細書!B:B,$B8,③支出明細書!H:H))</f>
        <v/>
      </c>
      <c r="D8" s="30" t="str">
        <f>IF(SUMIF(③支出明細書!B:B,$B8,③支出明細書!I:I)=0,"",SUMIF(③支出明細書!B:B,$B8,③支出明細書!I:I))</f>
        <v/>
      </c>
      <c r="E8" s="182" t="str">
        <f>IF(SUMIF(③支出明細書!B:B,$B8,③支出明細書!J:J)=0,"",SUMIF(③支出明細書!B:B,$B8,③支出明細書!J:J))</f>
        <v/>
      </c>
      <c r="G8" s="27" t="s">
        <v>416</v>
      </c>
      <c r="H8" s="27" t="s">
        <v>416</v>
      </c>
      <c r="I8" s="27" t="s">
        <v>241</v>
      </c>
      <c r="K8" s="17" t="s">
        <v>108</v>
      </c>
      <c r="L8" s="17" t="s">
        <v>109</v>
      </c>
      <c r="M8" s="17" t="s">
        <v>110</v>
      </c>
      <c r="N8" s="17">
        <v>11</v>
      </c>
      <c r="O8" s="17" t="str">
        <f t="array" ref="O8">_xlfn.IFS(N8&gt;=16,"A",N8&gt;=12,"B",N8&gt;=10,"C",N8&gt;=6,"D",N8&lt;=5,"E")</f>
        <v>C</v>
      </c>
    </row>
    <row r="9" spans="1:19">
      <c r="A9" s="23">
        <v>6</v>
      </c>
      <c r="B9" s="28" t="s">
        <v>51</v>
      </c>
      <c r="C9" s="29" t="str">
        <f>IF(SUMIF(③支出明細書!B:B,$B9,③支出明細書!H:H)=0,"",SUMIF(③支出明細書!B:B,$B9,③支出明細書!H:H))</f>
        <v/>
      </c>
      <c r="D9" s="30" t="str">
        <f>IF(SUMIF(③支出明細書!B:B,$B9,③支出明細書!I:I)=0,"",SUMIF(③支出明細書!B:B,$B9,③支出明細書!I:I))</f>
        <v/>
      </c>
      <c r="E9" s="182" t="str">
        <f>IF(SUMIF(③支出明細書!B:B,$B9,③支出明細書!J:J)=0,"",SUMIF(③支出明細書!B:B,$B9,③支出明細書!J:J))</f>
        <v/>
      </c>
      <c r="G9" s="27" t="s">
        <v>417</v>
      </c>
      <c r="H9" s="27" t="s">
        <v>417</v>
      </c>
      <c r="I9" s="27" t="s">
        <v>79</v>
      </c>
      <c r="K9" s="17" t="s">
        <v>111</v>
      </c>
      <c r="L9" s="17" t="s">
        <v>112</v>
      </c>
      <c r="M9" s="17" t="s">
        <v>113</v>
      </c>
      <c r="N9" s="17">
        <v>13</v>
      </c>
      <c r="O9" s="17" t="str">
        <f t="array" ref="O9">_xlfn.IFS(N9&gt;=16,"A",N9&gt;=12,"B",N9&gt;=10,"C",N9&gt;=6,"D",N9&lt;=5,"E")</f>
        <v>B</v>
      </c>
    </row>
    <row r="10" spans="1:19">
      <c r="A10" s="23">
        <v>7</v>
      </c>
      <c r="B10" s="28" t="s">
        <v>415</v>
      </c>
      <c r="C10" s="29" t="str">
        <f>IF(SUMIF(③支出明細書!B:B,$B10,③支出明細書!H:H)=0,"",SUMIF(③支出明細書!B:B,$B10,③支出明細書!H:H))</f>
        <v/>
      </c>
      <c r="D10" s="30" t="str">
        <f>IF(SUMIF(③支出明細書!B:B,$B10,③支出明細書!I:I)=0,"",SUMIF(③支出明細書!B:B,$B10,③支出明細書!I:I))</f>
        <v/>
      </c>
      <c r="E10" s="182" t="str">
        <f>IF(SUMIF(③支出明細書!B:B,$B10,③支出明細書!J:J)=0,"",SUMIF(③支出明細書!B:B,$B10,③支出明細書!J:J))</f>
        <v/>
      </c>
      <c r="G10" s="27" t="s">
        <v>418</v>
      </c>
      <c r="H10" s="27" t="s">
        <v>418</v>
      </c>
      <c r="I10" s="27" t="s">
        <v>52</v>
      </c>
      <c r="K10" s="17" t="s">
        <v>114</v>
      </c>
      <c r="L10" s="17" t="s">
        <v>115</v>
      </c>
      <c r="M10" s="17" t="s">
        <v>116</v>
      </c>
      <c r="N10" s="17">
        <v>12</v>
      </c>
      <c r="O10" s="17" t="str">
        <f t="array" ref="O10">_xlfn.IFS(N10&gt;=16,"A",N10&gt;=12,"B",N10&gt;=10,"C",N10&gt;=6,"D",N10&lt;=5,"E")</f>
        <v>B</v>
      </c>
    </row>
    <row r="11" spans="1:19">
      <c r="A11" s="23">
        <v>8</v>
      </c>
      <c r="B11" s="28" t="s">
        <v>60</v>
      </c>
      <c r="C11" s="29" t="str">
        <f>IF(SUMIF(③支出明細書!B:B,$B11,③支出明細書!H:H)=0,"",SUMIF(③支出明細書!B:B,$B11,③支出明細書!H:H))</f>
        <v/>
      </c>
      <c r="D11" s="30" t="str">
        <f>IF(SUMIF(③支出明細書!B:B,$B11,③支出明細書!I:I)=0,"",SUMIF(③支出明細書!B:B,$B11,③支出明細書!I:I))</f>
        <v/>
      </c>
      <c r="E11" s="182" t="str">
        <f>IF(SUMIF(③支出明細書!B:B,$B11,③支出明細書!J:J)=0,"",SUMIF(③支出明細書!B:B,$B11,③支出明細書!J:J))</f>
        <v/>
      </c>
      <c r="G11" s="27" t="s">
        <v>13</v>
      </c>
      <c r="H11" s="27" t="s">
        <v>13</v>
      </c>
      <c r="I11" s="27" t="s">
        <v>426</v>
      </c>
      <c r="K11" s="17" t="s">
        <v>117</v>
      </c>
      <c r="L11" s="17" t="s">
        <v>118</v>
      </c>
      <c r="M11" s="17" t="s">
        <v>119</v>
      </c>
      <c r="N11" s="17">
        <v>11</v>
      </c>
      <c r="O11" s="17" t="str">
        <f t="array" ref="O11">_xlfn.IFS(N11&gt;=16,"A",N11&gt;=12,"B",N11&gt;=10,"C",N11&gt;=6,"D",N11&lt;=5,"E")</f>
        <v>C</v>
      </c>
    </row>
    <row r="12" spans="1:19">
      <c r="A12" s="23">
        <v>9</v>
      </c>
      <c r="B12" s="28" t="s">
        <v>416</v>
      </c>
      <c r="C12" s="29" t="str">
        <f>IF(SUMIF(③支出明細書!B:B,$B12,③支出明細書!H:H)=0,"",SUMIF(③支出明細書!B:B,$B12,③支出明細書!H:H))</f>
        <v/>
      </c>
      <c r="D12" s="30" t="str">
        <f>IF(SUMIF(③支出明細書!B:B,$B12,③支出明細書!I:I)=0,"",SUMIF(③支出明細書!B:B,$B12,③支出明細書!I:I))</f>
        <v/>
      </c>
      <c r="E12" s="182" t="str">
        <f>IF(SUMIF(③支出明細書!B:B,$B12,③支出明細書!J:J)=0,"",SUMIF(③支出明細書!B:B,$B12,③支出明細書!J:J))</f>
        <v/>
      </c>
      <c r="G12" s="27" t="s">
        <v>419</v>
      </c>
      <c r="H12" s="27" t="s">
        <v>419</v>
      </c>
      <c r="I12" s="27" t="s">
        <v>53</v>
      </c>
      <c r="K12" s="17" t="s">
        <v>120</v>
      </c>
      <c r="L12" s="17" t="s">
        <v>121</v>
      </c>
      <c r="M12" s="17" t="s">
        <v>122</v>
      </c>
      <c r="N12" s="17">
        <v>16</v>
      </c>
      <c r="O12" s="17" t="str">
        <f t="array" ref="O12">_xlfn.IFS(N12&gt;=16,"A",N12&gt;=12,"B",N12&gt;=10,"C",N12&gt;=6,"D",N12&lt;=5,"E")</f>
        <v>A</v>
      </c>
    </row>
    <row r="13" spans="1:19">
      <c r="A13" s="23">
        <v>10</v>
      </c>
      <c r="B13" s="28" t="s">
        <v>240</v>
      </c>
      <c r="C13" s="29" t="str">
        <f>IF(SUMIF(③支出明細書!B:B,$B13,③支出明細書!H:H)=0,"",SUMIF(③支出明細書!B:B,$B13,③支出明細書!H:H))</f>
        <v/>
      </c>
      <c r="D13" s="30" t="str">
        <f>IF(SUMIF(③支出明細書!B:B,$B13,③支出明細書!I:I)=0,"",SUMIF(③支出明細書!B:B,$B13,③支出明細書!I:I))</f>
        <v/>
      </c>
      <c r="E13" s="182" t="str">
        <f>IF(SUMIF(③支出明細書!B:B,$B13,③支出明細書!J:J)=0,"",SUMIF(③支出明細書!B:B,$B13,③支出明細書!J:J))</f>
        <v/>
      </c>
      <c r="G13" s="27" t="s">
        <v>420</v>
      </c>
      <c r="H13" s="27" t="s">
        <v>420</v>
      </c>
      <c r="I13" s="27" t="s">
        <v>237</v>
      </c>
      <c r="K13" s="17" t="s">
        <v>123</v>
      </c>
      <c r="L13" s="17" t="s">
        <v>124</v>
      </c>
      <c r="M13" s="17" t="s">
        <v>125</v>
      </c>
      <c r="N13" s="17">
        <v>16</v>
      </c>
      <c r="O13" s="17" t="str">
        <f t="array" ref="O13">_xlfn.IFS(N13&gt;=16,"A",N13&gt;=12,"B",N13&gt;=10,"C",N13&gt;=6,"D",N13&lt;=5,"E")</f>
        <v>A</v>
      </c>
    </row>
    <row r="14" spans="1:19">
      <c r="A14" s="23">
        <v>11</v>
      </c>
      <c r="B14" s="28" t="s">
        <v>417</v>
      </c>
      <c r="C14" s="29" t="str">
        <f>IF(SUMIF(③支出明細書!B:B,$B14,③支出明細書!H:H)=0,"",SUMIF(③支出明細書!B:B,$B14,③支出明細書!H:H))</f>
        <v/>
      </c>
      <c r="D14" s="30" t="str">
        <f>IF(SUMIF(③支出明細書!B:B,$B14,③支出明細書!I:I)=0,"",SUMIF(③支出明細書!B:B,$B14,③支出明細書!I:I))</f>
        <v/>
      </c>
      <c r="E14" s="182" t="str">
        <f>IF(SUMIF(③支出明細書!B:B,$B14,③支出明細書!J:J)=0,"",SUMIF(③支出明細書!B:B,$B14,③支出明細書!J:J))</f>
        <v/>
      </c>
      <c r="G14" s="27" t="s">
        <v>12</v>
      </c>
      <c r="H14" s="27" t="s">
        <v>12</v>
      </c>
      <c r="I14" s="27" t="s">
        <v>427</v>
      </c>
      <c r="K14" s="17" t="s">
        <v>126</v>
      </c>
      <c r="L14" s="17" t="s">
        <v>127</v>
      </c>
      <c r="M14" s="17" t="s">
        <v>128</v>
      </c>
      <c r="N14" s="17">
        <v>17</v>
      </c>
      <c r="O14" s="17" t="str">
        <f t="array" ref="O14">_xlfn.IFS(N14&gt;=16,"A",N14&gt;=12,"B",N14&gt;=10,"C",N14&gt;=6,"D",N14&lt;=5,"E")</f>
        <v>A</v>
      </c>
    </row>
    <row r="15" spans="1:19">
      <c r="A15" s="23">
        <v>12</v>
      </c>
      <c r="B15" s="28" t="s">
        <v>79</v>
      </c>
      <c r="C15" s="29" t="str">
        <f>IF(SUMIF(③支出明細書!B:B,$B15,③支出明細書!H:H)=0,"",SUMIF(③支出明細書!B:B,$B15,③支出明細書!H:H))</f>
        <v/>
      </c>
      <c r="D15" s="30" t="str">
        <f>IF(SUMIF(③支出明細書!B:B,$B15,③支出明細書!I:I)=0,"",SUMIF(③支出明細書!B:B,$B15,③支出明細書!I:I))</f>
        <v/>
      </c>
      <c r="E15" s="182" t="str">
        <f>IF(SUMIF(③支出明細書!B:B,$B15,③支出明細書!J:J)=0,"",SUMIF(③支出明細書!B:B,$B15,③支出明細書!J:J))</f>
        <v/>
      </c>
      <c r="G15" s="27" t="s">
        <v>421</v>
      </c>
      <c r="H15" s="27" t="s">
        <v>421</v>
      </c>
      <c r="I15" s="27" t="s">
        <v>54</v>
      </c>
      <c r="K15" s="17" t="s">
        <v>129</v>
      </c>
      <c r="L15" s="17" t="s">
        <v>130</v>
      </c>
      <c r="M15" s="17" t="s">
        <v>131</v>
      </c>
      <c r="N15" s="17">
        <v>14</v>
      </c>
      <c r="O15" s="17" t="str">
        <f t="array" ref="O15">_xlfn.IFS(N15&gt;=16,"A",N15&gt;=12,"B",N15&gt;=10,"C",N15&gt;=6,"D",N15&lt;=5,"E")</f>
        <v>B</v>
      </c>
    </row>
    <row r="16" spans="1:19">
      <c r="A16" s="23">
        <v>13</v>
      </c>
      <c r="B16" s="28" t="s">
        <v>418</v>
      </c>
      <c r="C16" s="29" t="str">
        <f>IF(SUMIF(③支出明細書!B:B,$B16,③支出明細書!H:H)=0,"",SUMIF(③支出明細書!B:B,$B16,③支出明細書!H:H))</f>
        <v/>
      </c>
      <c r="D16" s="30" t="str">
        <f>IF(SUMIF(③支出明細書!B:B,$B16,③支出明細書!I:I)=0,"",SUMIF(③支出明細書!B:B,$B16,③支出明細書!I:I))</f>
        <v/>
      </c>
      <c r="E16" s="182" t="str">
        <f>IF(SUMIF(③支出明細書!B:B,$B16,③支出明細書!J:J)=0,"",SUMIF(③支出明細書!B:B,$B16,③支出明細書!J:J))</f>
        <v/>
      </c>
      <c r="G16" s="27" t="s">
        <v>422</v>
      </c>
      <c r="H16" s="27" t="s">
        <v>424</v>
      </c>
      <c r="I16" s="27" t="s">
        <v>58</v>
      </c>
      <c r="K16" s="17" t="s">
        <v>132</v>
      </c>
      <c r="L16" s="17" t="s">
        <v>133</v>
      </c>
      <c r="M16" s="17" t="s">
        <v>134</v>
      </c>
      <c r="N16" s="17">
        <v>9</v>
      </c>
      <c r="O16" s="17" t="str">
        <f t="array" ref="O16">_xlfn.IFS(N16&gt;=16,"A",N16&gt;=12,"B",N16&gt;=10,"C",N16&gt;=6,"D",N16&lt;=5,"E")</f>
        <v>D</v>
      </c>
    </row>
    <row r="17" spans="1:15">
      <c r="A17" s="23">
        <v>14</v>
      </c>
      <c r="B17" s="28" t="s">
        <v>52</v>
      </c>
      <c r="C17" s="29" t="str">
        <f>IF(SUMIF(③支出明細書!B:B,$B17,③支出明細書!H:H)=0,"",SUMIF(③支出明細書!B:B,$B17,③支出明細書!H:H))</f>
        <v/>
      </c>
      <c r="D17" s="30" t="str">
        <f>IF(SUMIF(③支出明細書!B:B,$B17,③支出明細書!I:I)=0,"",SUMIF(③支出明細書!B:B,$B17,③支出明細書!I:I))</f>
        <v/>
      </c>
      <c r="E17" s="182" t="str">
        <f>IF(SUMIF(③支出明細書!B:B,$B17,③支出明細書!J:J)=0,"",SUMIF(③支出明細書!B:B,$B17,③支出明細書!J:J))</f>
        <v/>
      </c>
      <c r="G17" s="27" t="s">
        <v>311</v>
      </c>
      <c r="H17" s="27" t="s">
        <v>311</v>
      </c>
      <c r="I17" s="27" t="s">
        <v>59</v>
      </c>
      <c r="K17" s="17" t="s">
        <v>135</v>
      </c>
      <c r="L17" s="17" t="s">
        <v>136</v>
      </c>
      <c r="M17" s="17" t="s">
        <v>137</v>
      </c>
      <c r="N17" s="17">
        <v>12</v>
      </c>
      <c r="O17" s="17" t="str">
        <f t="array" ref="O17">_xlfn.IFS(N17&gt;=16,"A",N17&gt;=12,"B",N17&gt;=10,"C",N17&gt;=6,"D",N17&lt;=5,"E")</f>
        <v>B</v>
      </c>
    </row>
    <row r="18" spans="1:15">
      <c r="A18" s="23">
        <v>15</v>
      </c>
      <c r="B18" s="28" t="s">
        <v>13</v>
      </c>
      <c r="C18" s="29" t="str">
        <f>IF(SUMIF(③支出明細書!B:B,$B18,③支出明細書!H:H)=0,"",SUMIF(③支出明細書!B:B,$B18,③支出明細書!H:H))</f>
        <v/>
      </c>
      <c r="D18" s="30" t="str">
        <f>IF(SUMIF(③支出明細書!B:B,$B18,③支出明細書!I:I)=0,"",SUMIF(③支出明細書!B:B,$B18,③支出明細書!I:I))</f>
        <v/>
      </c>
      <c r="E18" s="182" t="str">
        <f>IF(SUMIF(③支出明細書!B:B,$B18,③支出明細書!J:J)=0,"",SUMIF(③支出明細書!B:B,$B18,③支出明細書!J:J))</f>
        <v/>
      </c>
      <c r="G18" s="27" t="s">
        <v>423</v>
      </c>
      <c r="H18" s="27" t="s">
        <v>423</v>
      </c>
      <c r="K18" s="17" t="s">
        <v>138</v>
      </c>
      <c r="L18" s="17" t="s">
        <v>139</v>
      </c>
      <c r="M18" s="17" t="s">
        <v>140</v>
      </c>
      <c r="N18" s="17">
        <v>12</v>
      </c>
      <c r="O18" s="17" t="str">
        <f t="array" ref="O18">_xlfn.IFS(N18&gt;=16,"A",N18&gt;=12,"B",N18&gt;=10,"C",N18&gt;=6,"D",N18&lt;=5,"E")</f>
        <v>B</v>
      </c>
    </row>
    <row r="19" spans="1:15">
      <c r="A19" s="23">
        <v>16</v>
      </c>
      <c r="B19" s="28" t="s">
        <v>419</v>
      </c>
      <c r="C19" s="29" t="str">
        <f>IF(SUMIF(③支出明細書!B:B,$B19,③支出明細書!H:H)=0,"",SUMIF(③支出明細書!B:B,$B19,③支出明細書!H:H))</f>
        <v/>
      </c>
      <c r="D19" s="30" t="str">
        <f>IF(SUMIF(③支出明細書!B:B,$B19,③支出明細書!I:I)=0,"",SUMIF(③支出明細書!B:B,$B19,③支出明細書!I:I))</f>
        <v/>
      </c>
      <c r="E19" s="182" t="str">
        <f>IF(SUMIF(③支出明細書!B:B,$B19,③支出明細書!J:J)=0,"",SUMIF(③支出明細書!B:B,$B19,③支出明細書!J:J))</f>
        <v/>
      </c>
      <c r="H19" s="27"/>
      <c r="I19" s="27"/>
      <c r="K19" s="17" t="s">
        <v>141</v>
      </c>
      <c r="L19" s="17" t="s">
        <v>142</v>
      </c>
      <c r="M19" s="17" t="s">
        <v>143</v>
      </c>
      <c r="N19" s="17">
        <v>10</v>
      </c>
      <c r="O19" s="17" t="str">
        <f t="array" ref="O19">_xlfn.IFS(N19&gt;=16,"A",N19&gt;=12,"B",N19&gt;=10,"C",N19&gt;=6,"D",N19&lt;=5,"E")</f>
        <v>C</v>
      </c>
    </row>
    <row r="20" spans="1:15">
      <c r="A20" s="23">
        <v>17</v>
      </c>
      <c r="B20" s="28" t="s">
        <v>53</v>
      </c>
      <c r="C20" s="29" t="str">
        <f>IF(SUMIF(③支出明細書!B:B,$B20,③支出明細書!H:H)=0,"",SUMIF(③支出明細書!B:B,$B20,③支出明細書!H:H))</f>
        <v/>
      </c>
      <c r="D20" s="30" t="str">
        <f>IF(SUMIF(③支出明細書!B:B,$B20,③支出明細書!I:I)=0,"",SUMIF(③支出明細書!B:B,$B20,③支出明細書!I:I))</f>
        <v/>
      </c>
      <c r="E20" s="182" t="str">
        <f>IF(SUMIF(③支出明細書!B:B,$B20,③支出明細書!J:J)=0,"",SUMIF(③支出明細書!B:B,$B20,③支出明細書!J:J))</f>
        <v/>
      </c>
      <c r="I20" s="27"/>
      <c r="K20" s="17" t="s">
        <v>144</v>
      </c>
      <c r="L20" s="17" t="s">
        <v>145</v>
      </c>
      <c r="M20" s="17" t="s">
        <v>146</v>
      </c>
      <c r="N20" s="17">
        <v>10</v>
      </c>
      <c r="O20" s="17" t="str">
        <f t="array" ref="O20">_xlfn.IFS(N20&gt;=16,"A",N20&gt;=12,"B",N20&gt;=10,"C",N20&gt;=6,"D",N20&lt;=5,"E")</f>
        <v>C</v>
      </c>
    </row>
    <row r="21" spans="1:15">
      <c r="A21" s="23">
        <v>18</v>
      </c>
      <c r="B21" s="28" t="s">
        <v>420</v>
      </c>
      <c r="C21" s="29" t="str">
        <f>IF(SUMIF(③支出明細書!B:B,$B21,③支出明細書!H:H)=0,"",SUMIF(③支出明細書!B:B,$B21,③支出明細書!H:H))</f>
        <v/>
      </c>
      <c r="D21" s="30" t="str">
        <f>IF(SUMIF(③支出明細書!B:B,$B21,③支出明細書!I:I)=0,"",SUMIF(③支出明細書!B:B,$B21,③支出明細書!I:I))</f>
        <v/>
      </c>
      <c r="E21" s="182" t="str">
        <f>IF(SUMIF(③支出明細書!B:B,$B21,③支出明細書!J:J)=0,"",SUMIF(③支出明細書!B:B,$B21,③支出明細書!J:J))</f>
        <v/>
      </c>
      <c r="K21" s="17" t="s">
        <v>147</v>
      </c>
      <c r="L21" s="17" t="s">
        <v>148</v>
      </c>
      <c r="M21" s="17" t="s">
        <v>149</v>
      </c>
      <c r="N21" s="17">
        <v>8</v>
      </c>
      <c r="O21" s="17" t="str">
        <f t="array" ref="O21">_xlfn.IFS(N21&gt;=16,"A",N21&gt;=12,"B",N21&gt;=10,"C",N21&gt;=6,"D",N21&lt;=5,"E")</f>
        <v>D</v>
      </c>
    </row>
    <row r="22" spans="1:15">
      <c r="A22" s="23">
        <v>19</v>
      </c>
      <c r="B22" s="28" t="s">
        <v>238</v>
      </c>
      <c r="C22" s="29" t="str">
        <f>IF(SUMIF(③支出明細書!B:B,$B22,③支出明細書!H:H)=0,"",SUMIF(③支出明細書!B:B,$B22,③支出明細書!H:H))</f>
        <v/>
      </c>
      <c r="D22" s="30" t="str">
        <f>IF(SUMIF(③支出明細書!B:B,$B22,③支出明細書!I:I)=0,"",SUMIF(③支出明細書!B:B,$B22,③支出明細書!I:I))</f>
        <v/>
      </c>
      <c r="E22" s="182" t="str">
        <f>IF(SUMIF(③支出明細書!B:B,$B22,③支出明細書!J:J)=0,"",SUMIF(③支出明細書!B:B,$B22,③支出明細書!J:J))</f>
        <v/>
      </c>
      <c r="G22" s="27"/>
      <c r="H22" s="27"/>
      <c r="K22" s="17" t="s">
        <v>150</v>
      </c>
      <c r="L22" s="17" t="s">
        <v>151</v>
      </c>
      <c r="M22" s="17" t="s">
        <v>152</v>
      </c>
      <c r="N22" s="17">
        <v>11</v>
      </c>
      <c r="O22" s="17" t="str">
        <f t="array" ref="O22">_xlfn.IFS(N22&gt;=16,"A",N22&gt;=12,"B",N22&gt;=10,"C",N22&gt;=6,"D",N22&lt;=5,"E")</f>
        <v>C</v>
      </c>
    </row>
    <row r="23" spans="1:15">
      <c r="A23" s="23">
        <v>20</v>
      </c>
      <c r="B23" s="28" t="s">
        <v>12</v>
      </c>
      <c r="C23" s="29" t="str">
        <f>IF(SUMIF(③支出明細書!B:B,$B23,③支出明細書!H:H)=0,"",SUMIF(③支出明細書!B:B,$B23,③支出明細書!H:H))</f>
        <v/>
      </c>
      <c r="D23" s="30" t="str">
        <f>IF(SUMIF(③支出明細書!B:B,$B23,③支出明細書!I:I)=0,"",SUMIF(③支出明細書!B:B,$B23,③支出明細書!I:I))</f>
        <v/>
      </c>
      <c r="E23" s="182" t="str">
        <f>IF(SUMIF(③支出明細書!B:B,$B23,③支出明細書!J:J)=0,"",SUMIF(③支出明細書!B:B,$B23,③支出明細書!J:J))</f>
        <v/>
      </c>
      <c r="H23" s="27"/>
      <c r="K23" s="17" t="s">
        <v>153</v>
      </c>
      <c r="L23" s="17" t="s">
        <v>154</v>
      </c>
      <c r="M23" s="17" t="s">
        <v>155</v>
      </c>
      <c r="N23" s="17">
        <v>13</v>
      </c>
      <c r="O23" s="17" t="str">
        <f t="array" ref="O23">_xlfn.IFS(N23&gt;=16,"A",N23&gt;=12,"B",N23&gt;=10,"C",N23&gt;=6,"D",N23&lt;=5,"E")</f>
        <v>B</v>
      </c>
    </row>
    <row r="24" spans="1:15">
      <c r="A24" s="23">
        <v>21</v>
      </c>
      <c r="B24" s="28" t="s">
        <v>421</v>
      </c>
      <c r="C24" s="29" t="str">
        <f>IF(SUMIF(③支出明細書!B:B,$B24,③支出明細書!H:H)=0,"",SUMIF(③支出明細書!B:B,$B24,③支出明細書!H:H))</f>
        <v/>
      </c>
      <c r="D24" s="30" t="str">
        <f>IF(SUMIF(③支出明細書!B:B,$B24,③支出明細書!I:I)=0,"",SUMIF(③支出明細書!B:B,$B24,③支出明細書!I:I))</f>
        <v/>
      </c>
      <c r="E24" s="182" t="str">
        <f>IF(SUMIF(③支出明細書!B:B,$B24,③支出明細書!J:J)=0,"",SUMIF(③支出明細書!B:B,$B24,③支出明細書!J:J))</f>
        <v/>
      </c>
      <c r="H24" s="27"/>
      <c r="K24" s="17" t="s">
        <v>156</v>
      </c>
      <c r="L24" s="17" t="s">
        <v>157</v>
      </c>
      <c r="M24" s="17" t="s">
        <v>158</v>
      </c>
      <c r="N24" s="17">
        <v>13</v>
      </c>
      <c r="O24" s="17" t="str">
        <f t="array" ref="O24">_xlfn.IFS(N24&gt;=16,"A",N24&gt;=12,"B",N24&gt;=10,"C",N24&gt;=6,"D",N24&lt;=5,"E")</f>
        <v>B</v>
      </c>
    </row>
    <row r="25" spans="1:15">
      <c r="A25" s="23">
        <v>22</v>
      </c>
      <c r="B25" s="28" t="s">
        <v>54</v>
      </c>
      <c r="C25" s="29" t="str">
        <f>IF(SUMIF(③支出明細書!B:B,$B25,③支出明細書!H:H)=0,"",SUMIF(③支出明細書!B:B,$B25,③支出明細書!H:H))</f>
        <v/>
      </c>
      <c r="D25" s="30" t="str">
        <f>IF(SUMIF(③支出明細書!B:B,$B25,③支出明細書!I:I)=0,"",SUMIF(③支出明細書!B:B,$B25,③支出明細書!I:I))</f>
        <v/>
      </c>
      <c r="E25" s="182" t="str">
        <f>IF(SUMIF(③支出明細書!B:B,$B25,③支出明細書!J:J)=0,"",SUMIF(③支出明細書!B:B,$B25,③支出明細書!J:J))</f>
        <v/>
      </c>
      <c r="G25" s="27"/>
      <c r="H25" s="27"/>
      <c r="I25" s="27"/>
      <c r="K25" s="17" t="s">
        <v>159</v>
      </c>
      <c r="L25" s="17" t="s">
        <v>160</v>
      </c>
      <c r="M25" s="17" t="s">
        <v>161</v>
      </c>
      <c r="N25" s="17">
        <v>9</v>
      </c>
      <c r="O25" s="17" t="str">
        <f t="array" ref="O25">_xlfn.IFS(N25&gt;=16,"A",N25&gt;=12,"B",N25&gt;=10,"C",N25&gt;=6,"D",N25&lt;=5,"E")</f>
        <v>D</v>
      </c>
    </row>
    <row r="26" spans="1:15">
      <c r="A26" s="23">
        <v>23</v>
      </c>
      <c r="B26" s="28" t="s">
        <v>422</v>
      </c>
      <c r="C26" s="29" t="str">
        <f>IF(SUMIF(③支出明細書!B:B,$B26,③支出明細書!H:H)=0,"",SUMIF(③支出明細書!B:B,$B26,③支出明細書!H:H))</f>
        <v/>
      </c>
      <c r="D26" s="30" t="str">
        <f>IF(SUMIF(③支出明細書!B:B,$B26,③支出明細書!I:I)=0,"",SUMIF(③支出明細書!B:B,$B26,③支出明細書!I:I))</f>
        <v/>
      </c>
      <c r="E26" s="182" t="str">
        <f>IF(SUMIF(③支出明細書!B:B,$B26,③支出明細書!J:J)=0,"",SUMIF(③支出明細書!B:B,$B26,③支出明細書!J:J))</f>
        <v/>
      </c>
      <c r="H26" s="27"/>
      <c r="K26" s="17" t="s">
        <v>162</v>
      </c>
      <c r="L26" s="17" t="s">
        <v>163</v>
      </c>
      <c r="M26" s="17" t="s">
        <v>164</v>
      </c>
      <c r="N26" s="17">
        <v>11</v>
      </c>
      <c r="O26" s="17" t="str">
        <f t="array" ref="O26">_xlfn.IFS(N26&gt;=16,"A",N26&gt;=12,"B",N26&gt;=10,"C",N26&gt;=6,"D",N26&lt;=5,"E")</f>
        <v>C</v>
      </c>
    </row>
    <row r="27" spans="1:15">
      <c r="A27" s="23">
        <v>24</v>
      </c>
      <c r="B27" s="28" t="s">
        <v>58</v>
      </c>
      <c r="C27" s="29" t="str">
        <f>IF(SUMIF(③支出明細書!B:B,$B27,③支出明細書!H:H)=0,"",SUMIF(③支出明細書!B:B,$B27,③支出明細書!H:H))</f>
        <v/>
      </c>
      <c r="D27" s="30" t="str">
        <f>IF(SUMIF(③支出明細書!B:B,$B27,③支出明細書!I:I)=0,"",SUMIF(③支出明細書!B:B,$B27,③支出明細書!I:I))</f>
        <v/>
      </c>
      <c r="E27" s="182" t="str">
        <f>IF(SUMIF(③支出明細書!B:B,$B27,③支出明細書!J:J)=0,"",SUMIF(③支出明細書!B:B,$B27,③支出明細書!J:J))</f>
        <v/>
      </c>
      <c r="G27" s="27"/>
      <c r="H27" s="27"/>
      <c r="I27" s="27"/>
      <c r="K27" s="17" t="s">
        <v>165</v>
      </c>
      <c r="L27" s="17" t="s">
        <v>166</v>
      </c>
      <c r="M27" s="17" t="s">
        <v>167</v>
      </c>
      <c r="N27" s="17">
        <v>12</v>
      </c>
      <c r="O27" s="17" t="str">
        <f t="array" ref="O27">_xlfn.IFS(N27&gt;=16,"A",N27&gt;=12,"B",N27&gt;=10,"C",N27&gt;=6,"D",N27&lt;=5,"E")</f>
        <v>B</v>
      </c>
    </row>
    <row r="28" spans="1:15">
      <c r="A28" s="23">
        <v>25</v>
      </c>
      <c r="B28" s="28" t="s">
        <v>311</v>
      </c>
      <c r="C28" s="29" t="str">
        <f>IF(SUMIF(③支出明細書!B:B,$B28,③支出明細書!H:H)=0,"",SUMIF(③支出明細書!B:B,$B28,③支出明細書!H:H))</f>
        <v/>
      </c>
      <c r="D28" s="30" t="str">
        <f>IF(SUMIF(③支出明細書!B:B,$B28,③支出明細書!I:I)=0,"",SUMIF(③支出明細書!B:B,$B28,③支出明細書!I:I))</f>
        <v/>
      </c>
      <c r="E28" s="182" t="str">
        <f>IF(SUMIF(③支出明細書!B:B,$B28,③支出明細書!J:J)=0,"",SUMIF(③支出明細書!B:B,$B28,③支出明細書!J:J))</f>
        <v/>
      </c>
      <c r="H28" s="27"/>
      <c r="I28" s="27"/>
      <c r="K28" s="17" t="s">
        <v>168</v>
      </c>
      <c r="L28" s="17" t="s">
        <v>169</v>
      </c>
      <c r="M28" s="17" t="s">
        <v>170</v>
      </c>
      <c r="N28" s="17">
        <v>14</v>
      </c>
      <c r="O28" s="17" t="str">
        <f t="array" ref="O28">_xlfn.IFS(N28&gt;=16,"A",N28&gt;=12,"B",N28&gt;=10,"C",N28&gt;=6,"D",N28&lt;=5,"E")</f>
        <v>B</v>
      </c>
    </row>
    <row r="29" spans="1:15">
      <c r="A29" s="23">
        <v>26</v>
      </c>
      <c r="B29" s="28" t="s">
        <v>59</v>
      </c>
      <c r="C29" s="29" t="str">
        <f>IF(SUMIF(③支出明細書!B:B,$B29,③支出明細書!H:H)=0,"",SUMIF(③支出明細書!B:B,$B29,③支出明細書!H:H))</f>
        <v/>
      </c>
      <c r="D29" s="30" t="str">
        <f>IF(SUMIF(③支出明細書!B:B,$B29,③支出明細書!I:I)=0,"",SUMIF(③支出明細書!B:B,$B29,③支出明細書!I:I))</f>
        <v/>
      </c>
      <c r="E29" s="182" t="str">
        <f>IF(SUMIF(③支出明細書!B:B,$B29,③支出明細書!J:J)=0,"",SUMIF(③支出明細書!B:B,$B29,③支出明細書!J:J))</f>
        <v/>
      </c>
      <c r="G29" s="27"/>
      <c r="H29" s="27"/>
      <c r="I29" s="27"/>
      <c r="K29" s="17" t="s">
        <v>171</v>
      </c>
      <c r="L29" s="17" t="s">
        <v>172</v>
      </c>
      <c r="M29" s="17" t="s">
        <v>173</v>
      </c>
      <c r="N29" s="17">
        <v>15</v>
      </c>
      <c r="O29" s="17" t="str">
        <f t="array" ref="O29">_xlfn.IFS(N29&gt;=16,"A",N29&gt;=12,"B",N29&gt;=10,"C",N29&gt;=6,"D",N29&lt;=5,"E")</f>
        <v>B</v>
      </c>
    </row>
    <row r="30" spans="1:15" ht="15.6" thickBot="1">
      <c r="A30" s="51">
        <v>27</v>
      </c>
      <c r="B30" s="31" t="s">
        <v>423</v>
      </c>
      <c r="C30" s="32" t="str">
        <f>IF(SUMIF(③支出明細書!B:B,$B30,③支出明細書!H:H)=0,"",SUMIF(③支出明細書!B:B,$B30,③支出明細書!H:H))</f>
        <v/>
      </c>
      <c r="D30" s="33" t="str">
        <f>IF(SUMIF(③支出明細書!B:B,$B30,③支出明細書!I:I)=0,"",SUMIF(③支出明細書!B:B,$B30,③支出明細書!I:I))</f>
        <v/>
      </c>
      <c r="E30" s="183" t="str">
        <f>IF(SUMIF(③支出明細書!B:B,$B30,③支出明細書!J:J)=0,"",SUMIF(③支出明細書!B:B,$B30,③支出明細書!J:J))</f>
        <v/>
      </c>
      <c r="H30" s="27"/>
      <c r="I30" s="27"/>
      <c r="K30" s="17" t="s">
        <v>174</v>
      </c>
      <c r="L30" s="17" t="s">
        <v>175</v>
      </c>
      <c r="M30" s="17" t="s">
        <v>176</v>
      </c>
      <c r="N30" s="17">
        <v>10</v>
      </c>
      <c r="O30" s="17" t="str">
        <f t="array" ref="O30">_xlfn.IFS(N30&gt;=16,"A",N30&gt;=12,"B",N30&gt;=10,"C",N30&gt;=6,"D",N30&lt;=5,"E")</f>
        <v>C</v>
      </c>
    </row>
    <row r="31" spans="1:15" ht="16.2" thickTop="1" thickBot="1">
      <c r="A31" s="34"/>
      <c r="B31" s="35" t="s">
        <v>11</v>
      </c>
      <c r="C31" s="36" t="str">
        <f>IF(SUM(C4:C30)=0,"",SUM(C4:C30))</f>
        <v/>
      </c>
      <c r="D31" s="37" t="str">
        <f>IF(SUM(D4:D30)=0,"",SUM(D4:D30))</f>
        <v/>
      </c>
      <c r="E31" s="38" t="str">
        <f>IF(SUM(E4:E30)=0,"",SUM(E4:E30))</f>
        <v/>
      </c>
      <c r="G31" s="27"/>
      <c r="H31" s="27"/>
      <c r="I31" s="27"/>
      <c r="K31" s="17" t="s">
        <v>177</v>
      </c>
      <c r="L31" s="17" t="s">
        <v>178</v>
      </c>
      <c r="M31" s="17" t="s">
        <v>179</v>
      </c>
      <c r="N31" s="17">
        <v>5</v>
      </c>
      <c r="O31" s="17" t="str">
        <f t="array" ref="O31">_xlfn.IFS(N31&gt;=16,"A",N31&gt;=12,"B",N31&gt;=10,"C",N31&gt;=6,"D",N31&lt;=5,"E")</f>
        <v>E</v>
      </c>
    </row>
    <row r="32" spans="1:15">
      <c r="A32" s="39"/>
      <c r="B32" s="39"/>
      <c r="C32" s="39"/>
      <c r="D32" s="39"/>
      <c r="E32" s="39"/>
      <c r="G32" s="13"/>
      <c r="H32" s="13"/>
      <c r="I32" s="13"/>
      <c r="K32" s="17" t="s">
        <v>180</v>
      </c>
      <c r="L32" s="17" t="s">
        <v>181</v>
      </c>
      <c r="M32" s="17" t="s">
        <v>182</v>
      </c>
      <c r="N32" s="17">
        <v>8</v>
      </c>
      <c r="O32" s="17" t="str">
        <f t="array" ref="O32">_xlfn.IFS(N32&gt;=16,"A",N32&gt;=12,"B",N32&gt;=10,"C",N32&gt;=6,"D",N32&lt;=5,"E")</f>
        <v>D</v>
      </c>
    </row>
    <row r="33" spans="1:15">
      <c r="A33" s="39"/>
      <c r="B33" s="39"/>
      <c r="C33" s="39"/>
      <c r="D33" s="39"/>
      <c r="E33" s="39"/>
      <c r="G33" s="13"/>
      <c r="H33" s="13"/>
      <c r="I33" s="13"/>
      <c r="K33" s="17" t="s">
        <v>183</v>
      </c>
      <c r="L33" s="17" t="s">
        <v>184</v>
      </c>
      <c r="M33" s="17" t="s">
        <v>185</v>
      </c>
      <c r="N33" s="17">
        <v>10</v>
      </c>
      <c r="O33" s="17" t="str">
        <f t="array" ref="O33">_xlfn.IFS(N33&gt;=16,"A",N33&gt;=12,"B",N33&gt;=10,"C",N33&gt;=6,"D",N33&lt;=5,"E")</f>
        <v>C</v>
      </c>
    </row>
    <row r="34" spans="1:15">
      <c r="A34" s="39"/>
      <c r="B34" s="39"/>
      <c r="C34" s="39"/>
      <c r="D34" s="39"/>
      <c r="E34" s="39"/>
      <c r="G34" s="13"/>
      <c r="H34" s="13"/>
      <c r="I34" s="13"/>
      <c r="K34" s="17" t="s">
        <v>186</v>
      </c>
      <c r="L34" s="17" t="s">
        <v>187</v>
      </c>
      <c r="M34" s="17" t="s">
        <v>188</v>
      </c>
      <c r="N34" s="17">
        <v>9</v>
      </c>
      <c r="O34" s="17" t="str">
        <f t="array" ref="O34">_xlfn.IFS(N34&gt;=16,"A",N34&gt;=12,"B",N34&gt;=10,"C",N34&gt;=6,"D",N34&lt;=5,"E")</f>
        <v>D</v>
      </c>
    </row>
    <row r="35" spans="1:15">
      <c r="A35" s="39"/>
      <c r="B35" s="39"/>
      <c r="C35" s="39"/>
      <c r="D35" s="39"/>
      <c r="E35" s="39"/>
      <c r="G35" s="13"/>
      <c r="H35" s="13"/>
      <c r="I35" s="13"/>
      <c r="K35" s="17" t="s">
        <v>189</v>
      </c>
      <c r="L35" s="17" t="s">
        <v>190</v>
      </c>
      <c r="M35" s="17" t="s">
        <v>191</v>
      </c>
      <c r="N35" s="17">
        <v>10</v>
      </c>
      <c r="O35" s="17" t="str">
        <f t="array" ref="O35">_xlfn.IFS(N35&gt;=16,"A",N35&gt;=12,"B",N35&gt;=10,"C",N35&gt;=6,"D",N35&lt;=5,"E")</f>
        <v>C</v>
      </c>
    </row>
    <row r="36" spans="1:15">
      <c r="A36" s="39"/>
      <c r="B36" s="39"/>
      <c r="C36" s="39"/>
      <c r="D36" s="39"/>
      <c r="E36" s="39"/>
      <c r="G36" s="9"/>
      <c r="H36" s="9"/>
      <c r="I36" s="9"/>
      <c r="K36" s="17" t="s">
        <v>192</v>
      </c>
      <c r="L36" s="17" t="s">
        <v>193</v>
      </c>
      <c r="M36" s="17" t="s">
        <v>194</v>
      </c>
      <c r="N36" s="17">
        <v>11</v>
      </c>
      <c r="O36" s="17" t="str">
        <f t="array" ref="O36">_xlfn.IFS(N36&gt;=16,"A",N36&gt;=12,"B",N36&gt;=10,"C",N36&gt;=6,"D",N36&lt;=5,"E")</f>
        <v>C</v>
      </c>
    </row>
    <row r="37" spans="1:15">
      <c r="A37" s="39"/>
      <c r="B37" s="39"/>
      <c r="C37" s="39"/>
      <c r="D37" s="39"/>
      <c r="E37" s="39"/>
      <c r="G37" s="9"/>
      <c r="H37" s="9"/>
      <c r="I37" s="9"/>
      <c r="K37" s="17" t="s">
        <v>195</v>
      </c>
      <c r="L37" s="17" t="s">
        <v>196</v>
      </c>
      <c r="M37" s="17" t="s">
        <v>197</v>
      </c>
      <c r="N37" s="17">
        <v>6</v>
      </c>
      <c r="O37" s="17" t="str">
        <f t="array" ref="O37">_xlfn.IFS(N37&gt;=16,"A",N37&gt;=12,"B",N37&gt;=10,"C",N37&gt;=6,"D",N37&lt;=5,"E")</f>
        <v>D</v>
      </c>
    </row>
    <row r="38" spans="1:15">
      <c r="A38" s="40"/>
      <c r="B38" s="39"/>
      <c r="C38" s="39"/>
      <c r="D38" s="39"/>
      <c r="E38" s="39"/>
      <c r="G38" s="8"/>
      <c r="H38" s="8"/>
      <c r="I38" s="8"/>
      <c r="K38" s="17" t="s">
        <v>198</v>
      </c>
      <c r="L38" s="17" t="s">
        <v>199</v>
      </c>
      <c r="M38" s="17" t="s">
        <v>200</v>
      </c>
      <c r="N38" s="17">
        <v>7</v>
      </c>
      <c r="O38" s="17" t="str">
        <f t="array" ref="O38">_xlfn.IFS(N38&gt;=16,"A",N38&gt;=12,"B",N38&gt;=10,"C",N38&gt;=6,"D",N38&lt;=5,"E")</f>
        <v>D</v>
      </c>
    </row>
    <row r="39" spans="1:15">
      <c r="A39" s="40"/>
      <c r="B39" s="39"/>
      <c r="C39" s="39"/>
      <c r="D39" s="39"/>
      <c r="E39" s="39"/>
      <c r="G39" s="8"/>
      <c r="H39" s="8"/>
      <c r="I39" s="8"/>
      <c r="K39" s="17" t="s">
        <v>201</v>
      </c>
      <c r="L39" s="17" t="s">
        <v>202</v>
      </c>
      <c r="M39" s="17" t="s">
        <v>203</v>
      </c>
      <c r="N39" s="17">
        <v>10</v>
      </c>
      <c r="O39" s="17" t="str">
        <f t="array" ref="O39">_xlfn.IFS(N39&gt;=16,"A",N39&gt;=12,"B",N39&gt;=10,"C",N39&gt;=6,"D",N39&lt;=5,"E")</f>
        <v>C</v>
      </c>
    </row>
    <row r="40" spans="1:15">
      <c r="A40" s="39"/>
      <c r="B40" s="39"/>
      <c r="C40" s="39"/>
      <c r="D40" s="39"/>
      <c r="E40" s="39"/>
      <c r="G40" s="8"/>
      <c r="H40" s="8"/>
      <c r="I40" s="8"/>
      <c r="K40" s="17" t="s">
        <v>204</v>
      </c>
      <c r="L40" s="17" t="s">
        <v>205</v>
      </c>
      <c r="M40" s="17" t="s">
        <v>206</v>
      </c>
      <c r="N40" s="17">
        <v>6</v>
      </c>
      <c r="O40" s="17" t="str">
        <f t="array" ref="O40">_xlfn.IFS(N40&gt;=16,"A",N40&gt;=12,"B",N40&gt;=10,"C",N40&gt;=6,"D",N40&lt;=5,"E")</f>
        <v>D</v>
      </c>
    </row>
    <row r="41" spans="1:15">
      <c r="A41" s="39"/>
      <c r="B41" s="39"/>
      <c r="C41" s="39"/>
      <c r="D41" s="39"/>
      <c r="E41" s="39"/>
      <c r="G41" s="8"/>
      <c r="H41" s="8"/>
      <c r="I41" s="8"/>
      <c r="K41" s="17" t="s">
        <v>207</v>
      </c>
      <c r="L41" s="17" t="s">
        <v>208</v>
      </c>
      <c r="M41" s="17" t="s">
        <v>209</v>
      </c>
      <c r="N41" s="17">
        <v>11</v>
      </c>
      <c r="O41" s="17" t="str">
        <f t="array" ref="O41">_xlfn.IFS(N41&gt;=16,"A",N41&gt;=12,"B",N41&gt;=10,"C",N41&gt;=6,"D",N41&lt;=5,"E")</f>
        <v>C</v>
      </c>
    </row>
    <row r="42" spans="1:15">
      <c r="A42" s="39"/>
      <c r="B42" s="39"/>
      <c r="C42" s="39"/>
      <c r="D42" s="39"/>
      <c r="E42" s="39"/>
      <c r="G42" s="8"/>
      <c r="H42" s="8"/>
      <c r="I42" s="8"/>
      <c r="K42" s="17" t="s">
        <v>210</v>
      </c>
      <c r="L42" s="17" t="s">
        <v>211</v>
      </c>
      <c r="M42" s="17" t="s">
        <v>212</v>
      </c>
      <c r="N42" s="17">
        <v>7</v>
      </c>
      <c r="O42" s="17" t="str">
        <f t="array" ref="O42">_xlfn.IFS(N42&gt;=16,"A",N42&gt;=12,"B",N42&gt;=10,"C",N42&gt;=6,"D",N42&lt;=5,"E")</f>
        <v>D</v>
      </c>
    </row>
    <row r="43" spans="1:15">
      <c r="A43" s="39"/>
      <c r="B43" s="39"/>
      <c r="C43" s="39"/>
      <c r="D43" s="39"/>
      <c r="E43" s="39"/>
      <c r="G43" s="8"/>
      <c r="H43" s="8"/>
      <c r="I43" s="8"/>
      <c r="K43" s="17" t="s">
        <v>213</v>
      </c>
      <c r="L43" s="17" t="s">
        <v>214</v>
      </c>
      <c r="M43" s="17" t="s">
        <v>215</v>
      </c>
      <c r="N43" s="17">
        <v>11</v>
      </c>
      <c r="O43" s="17" t="str">
        <f t="array" ref="O43">_xlfn.IFS(N43&gt;=16,"A",N43&gt;=12,"B",N43&gt;=10,"C",N43&gt;=6,"D",N43&lt;=5,"E")</f>
        <v>C</v>
      </c>
    </row>
    <row r="44" spans="1:15">
      <c r="A44" s="39"/>
      <c r="B44" s="39"/>
      <c r="C44" s="39"/>
      <c r="D44" s="39"/>
      <c r="E44" s="39"/>
      <c r="G44" s="8"/>
      <c r="H44" s="8"/>
      <c r="I44" s="8"/>
      <c r="K44" s="17" t="s">
        <v>216</v>
      </c>
      <c r="L44" s="17" t="s">
        <v>217</v>
      </c>
      <c r="M44" s="17" t="s">
        <v>218</v>
      </c>
      <c r="N44" s="17">
        <v>11</v>
      </c>
      <c r="O44" s="17" t="str">
        <f t="array" ref="O44">_xlfn.IFS(N44&gt;=16,"A",N44&gt;=12,"B",N44&gt;=10,"C",N44&gt;=6,"D",N44&lt;=5,"E")</f>
        <v>C</v>
      </c>
    </row>
    <row r="45" spans="1:15">
      <c r="A45" s="39"/>
      <c r="B45" s="39"/>
      <c r="C45" s="39"/>
      <c r="D45" s="39"/>
      <c r="E45" s="39"/>
      <c r="G45" s="8"/>
      <c r="H45" s="8"/>
      <c r="I45" s="8"/>
      <c r="K45" s="17" t="s">
        <v>219</v>
      </c>
      <c r="L45" s="17" t="s">
        <v>220</v>
      </c>
      <c r="M45" s="17" t="s">
        <v>221</v>
      </c>
      <c r="N45" s="17">
        <v>9</v>
      </c>
      <c r="O45" s="17" t="str">
        <f t="array" ref="O45">_xlfn.IFS(N45&gt;=16,"A",N45&gt;=12,"B",N45&gt;=10,"C",N45&gt;=6,"D",N45&lt;=5,"E")</f>
        <v>D</v>
      </c>
    </row>
    <row r="46" spans="1:15">
      <c r="A46" s="39"/>
      <c r="B46" s="39"/>
      <c r="C46" s="39"/>
      <c r="D46" s="39"/>
      <c r="E46" s="39"/>
      <c r="G46" s="8"/>
      <c r="H46" s="8"/>
      <c r="I46" s="8"/>
      <c r="K46" s="17" t="s">
        <v>222</v>
      </c>
      <c r="L46" s="17" t="s">
        <v>223</v>
      </c>
      <c r="M46" s="17" t="s">
        <v>224</v>
      </c>
      <c r="N46" s="17">
        <v>9</v>
      </c>
      <c r="O46" s="17" t="str">
        <f t="array" ref="O46">_xlfn.IFS(N46&gt;=16,"A",N46&gt;=12,"B",N46&gt;=10,"C",N46&gt;=6,"D",N46&lt;=5,"E")</f>
        <v>D</v>
      </c>
    </row>
    <row r="47" spans="1:15">
      <c r="A47" s="39"/>
      <c r="B47" s="39"/>
      <c r="C47" s="39"/>
      <c r="D47" s="39"/>
      <c r="E47" s="39"/>
      <c r="G47" s="8"/>
      <c r="H47" s="8"/>
      <c r="I47" s="8"/>
      <c r="K47" s="17" t="s">
        <v>225</v>
      </c>
      <c r="L47" s="17" t="s">
        <v>226</v>
      </c>
      <c r="M47" s="17" t="s">
        <v>227</v>
      </c>
      <c r="N47" s="17">
        <v>10</v>
      </c>
      <c r="O47" s="17" t="str">
        <f t="array" ref="O47">_xlfn.IFS(N47&gt;=16,"A",N47&gt;=12,"B",N47&gt;=10,"C",N47&gt;=6,"D",N47&lt;=5,"E")</f>
        <v>C</v>
      </c>
    </row>
    <row r="48" spans="1:15">
      <c r="A48" s="39"/>
      <c r="B48" s="39"/>
      <c r="C48" s="39"/>
      <c r="D48" s="39"/>
      <c r="E48" s="39"/>
      <c r="G48" s="8"/>
      <c r="H48" s="8"/>
      <c r="I48" s="8"/>
      <c r="K48" s="17" t="s">
        <v>228</v>
      </c>
      <c r="L48" s="17" t="s">
        <v>229</v>
      </c>
      <c r="M48" s="17" t="s">
        <v>230</v>
      </c>
      <c r="N48" s="17">
        <v>14</v>
      </c>
      <c r="O48" s="17" t="str">
        <f t="array" ref="O48">_xlfn.IFS(N48&gt;=16,"A",N48&gt;=12,"B",N48&gt;=10,"C",N48&gt;=6,"D",N48&lt;=5,"E")</f>
        <v>B</v>
      </c>
    </row>
    <row r="49" spans="1:9">
      <c r="A49" s="39"/>
      <c r="B49" s="39"/>
      <c r="C49" s="39"/>
      <c r="D49" s="39"/>
      <c r="E49" s="39"/>
      <c r="G49" s="8"/>
      <c r="H49" s="8"/>
      <c r="I49" s="8"/>
    </row>
    <row r="50" spans="1:9">
      <c r="G50" s="8"/>
      <c r="H50" s="8"/>
      <c r="I50" s="8"/>
    </row>
    <row r="51" spans="1:9">
      <c r="G51" s="8"/>
      <c r="H51" s="8"/>
      <c r="I51" s="8"/>
    </row>
    <row r="52" spans="1:9">
      <c r="G52" s="8"/>
      <c r="H52" s="8"/>
      <c r="I52" s="8"/>
    </row>
    <row r="53" spans="1:9">
      <c r="G53" s="8"/>
      <c r="H53" s="8"/>
      <c r="I53" s="8"/>
    </row>
    <row r="54" spans="1:9">
      <c r="G54" s="8"/>
      <c r="H54" s="8"/>
      <c r="I54" s="8"/>
    </row>
    <row r="55" spans="1:9">
      <c r="G55" s="8"/>
      <c r="H55" s="8"/>
      <c r="I55" s="8"/>
    </row>
    <row r="56" spans="1:9">
      <c r="G56" s="8"/>
      <c r="H56" s="8"/>
      <c r="I56" s="8"/>
    </row>
    <row r="65" s="7" customFormat="1"/>
    <row r="66" s="7" customFormat="1"/>
  </sheetData>
  <sheetProtection algorithmName="SHA-512" hashValue="FRZKm0J2kXz6FLzNgI9rpZFC57wKKBpqUtstvTXiM5Hey814PADWR2KKxX2N6I3idER+XTwRZwshA3FlzeSCQA==" saltValue="j8cTeTMN16PIolHF4YAY9w==" spinCount="100000" sheet="1" selectLockedCells="1" selectUnlockedCells="1"/>
  <mergeCells count="3">
    <mergeCell ref="A3:B3"/>
    <mergeCell ref="L1:M1"/>
    <mergeCell ref="Q1:S1"/>
  </mergeCells>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91A5F-4E55-4929-AFF5-A63E71D5FAB1}">
  <sheetPr>
    <tabColor rgb="FF7030A0"/>
  </sheetPr>
  <dimension ref="A1:CT78"/>
  <sheetViews>
    <sheetView showGridLines="0" view="pageBreakPreview" zoomScale="80" zoomScaleNormal="80" zoomScaleSheetLayoutView="80" workbookViewId="0">
      <selection activeCell="P9" sqref="W9:W10"/>
    </sheetView>
  </sheetViews>
  <sheetFormatPr defaultColWidth="9" defaultRowHeight="15"/>
  <cols>
    <col min="1" max="1" width="3.88671875" style="2" customWidth="1"/>
    <col min="2" max="2" width="11.6640625" style="2" customWidth="1"/>
    <col min="3" max="3" width="3.88671875" style="2" customWidth="1"/>
    <col min="4" max="24" width="3.88671875" style="53" customWidth="1"/>
    <col min="25" max="30" width="3.88671875" style="2" customWidth="1"/>
    <col min="31" max="31" width="3.77734375" style="2" customWidth="1"/>
    <col min="32" max="33" width="7.77734375" style="2" customWidth="1"/>
    <col min="34" max="34" width="7.77734375" style="54" customWidth="1"/>
    <col min="35" max="56" width="7.77734375" style="2" customWidth="1"/>
    <col min="57" max="72" width="7.21875" style="2" customWidth="1"/>
    <col min="73" max="16384" width="9" style="2"/>
  </cols>
  <sheetData>
    <row r="1" spans="1:69" ht="19.95" customHeight="1">
      <c r="A1" s="438" t="s">
        <v>457</v>
      </c>
      <c r="B1" s="239"/>
      <c r="C1" s="1"/>
      <c r="J1" s="238"/>
      <c r="K1" s="238"/>
      <c r="L1" s="799" t="s">
        <v>370</v>
      </c>
      <c r="M1" s="799"/>
      <c r="N1" s="799"/>
      <c r="O1" s="799"/>
      <c r="P1" s="799"/>
      <c r="Q1" s="799"/>
      <c r="R1" s="246"/>
      <c r="S1" s="247" t="s">
        <v>397</v>
      </c>
      <c r="T1" s="246"/>
      <c r="U1" s="246"/>
      <c r="V1" s="246"/>
      <c r="W1" s="246"/>
      <c r="Y1" s="248"/>
      <c r="AF1" s="159" t="s">
        <v>373</v>
      </c>
      <c r="AH1" s="54" t="s">
        <v>243</v>
      </c>
    </row>
    <row r="2" spans="1:69" ht="16.2" customHeight="1">
      <c r="B2" s="104"/>
      <c r="C2" s="104"/>
      <c r="D2" s="104"/>
      <c r="E2" s="104"/>
      <c r="F2" s="104"/>
      <c r="G2" s="104"/>
      <c r="H2" s="104"/>
      <c r="I2" s="104"/>
      <c r="J2" s="238"/>
      <c r="K2" s="238"/>
      <c r="L2" s="799"/>
      <c r="M2" s="799"/>
      <c r="N2" s="799"/>
      <c r="O2" s="799"/>
      <c r="P2" s="799"/>
      <c r="Q2" s="799"/>
      <c r="R2" s="246"/>
      <c r="S2" s="249" t="s">
        <v>395</v>
      </c>
      <c r="T2" s="246"/>
      <c r="U2" s="246"/>
      <c r="V2" s="246"/>
      <c r="W2" s="246"/>
      <c r="X2" s="105"/>
      <c r="Y2" s="250"/>
      <c r="Z2" s="105"/>
      <c r="AA2" s="105"/>
      <c r="AB2" s="105"/>
      <c r="AC2" s="105"/>
      <c r="AD2" s="105"/>
      <c r="AF2" s="159" t="s">
        <v>320</v>
      </c>
      <c r="AH2" s="321" t="s">
        <v>77</v>
      </c>
      <c r="AI2" s="777" t="s">
        <v>333</v>
      </c>
      <c r="AJ2" s="778"/>
      <c r="AK2" s="778"/>
      <c r="AL2" s="778"/>
      <c r="AM2" s="778"/>
      <c r="AN2" s="778"/>
      <c r="AO2" s="778"/>
      <c r="AP2" s="778"/>
      <c r="AQ2" s="778"/>
      <c r="AR2" s="779"/>
      <c r="AT2" s="186"/>
      <c r="AU2" s="774"/>
      <c r="AV2" s="774"/>
      <c r="AW2" s="774"/>
    </row>
    <row r="3" spans="1:69" ht="19.2">
      <c r="A3" s="3"/>
      <c r="B3" s="3"/>
      <c r="C3" s="3"/>
      <c r="D3" s="55"/>
      <c r="E3" s="55"/>
      <c r="F3" s="55"/>
      <c r="G3" s="55"/>
      <c r="H3" s="55"/>
      <c r="I3" s="55"/>
      <c r="J3" s="332"/>
      <c r="K3" s="332"/>
      <c r="L3" s="800" t="str">
        <f>IFERROR(VLOOKUP($D$8,$AH$2:$AS$25,12,0),"")</f>
        <v/>
      </c>
      <c r="M3" s="800"/>
      <c r="N3" s="800"/>
      <c r="O3" s="800"/>
      <c r="P3" s="800"/>
      <c r="Q3" s="800"/>
      <c r="R3" s="251"/>
      <c r="S3" s="252" t="s">
        <v>396</v>
      </c>
      <c r="T3" s="251"/>
      <c r="U3" s="251"/>
      <c r="V3" s="251"/>
      <c r="W3" s="251"/>
      <c r="X3" s="106"/>
      <c r="Y3" s="253"/>
      <c r="Z3" s="1"/>
      <c r="AA3" s="1"/>
      <c r="AB3" s="1"/>
      <c r="AC3" s="1"/>
      <c r="AD3" s="1"/>
      <c r="AF3" s="159" t="s">
        <v>321</v>
      </c>
      <c r="AH3" s="107">
        <v>1</v>
      </c>
      <c r="AI3" s="791" t="s">
        <v>445</v>
      </c>
      <c r="AJ3" s="792"/>
      <c r="AK3" s="792"/>
      <c r="AL3" s="792"/>
      <c r="AM3" s="792"/>
      <c r="AN3" s="792"/>
      <c r="AO3" s="792"/>
      <c r="AP3" s="792"/>
      <c r="AQ3" s="792"/>
      <c r="AR3" s="793"/>
      <c r="AS3" s="160" t="s">
        <v>429</v>
      </c>
      <c r="AT3" s="775"/>
      <c r="AU3" s="776"/>
      <c r="AV3" s="776"/>
      <c r="AW3" s="776"/>
    </row>
    <row r="4" spans="1:69" ht="13.95" customHeight="1" thickBot="1">
      <c r="A4" s="1"/>
      <c r="B4" s="1"/>
      <c r="C4" s="1"/>
      <c r="J4" s="332"/>
      <c r="K4" s="332"/>
      <c r="L4" s="332"/>
      <c r="M4" s="332"/>
      <c r="N4" s="332"/>
      <c r="O4" s="332"/>
      <c r="P4" s="332"/>
      <c r="Q4" s="251"/>
      <c r="R4" s="251"/>
      <c r="S4" s="251"/>
      <c r="T4" s="251"/>
      <c r="U4" s="251"/>
      <c r="V4" s="251"/>
      <c r="W4" s="251"/>
      <c r="AF4" s="159" t="s">
        <v>322</v>
      </c>
      <c r="AH4" s="107">
        <v>2</v>
      </c>
      <c r="AI4" s="791" t="s">
        <v>446</v>
      </c>
      <c r="AJ4" s="792"/>
      <c r="AK4" s="792"/>
      <c r="AL4" s="792"/>
      <c r="AM4" s="792"/>
      <c r="AN4" s="792"/>
      <c r="AO4" s="792"/>
      <c r="AP4" s="792"/>
      <c r="AQ4" s="792"/>
      <c r="AR4" s="793"/>
      <c r="AS4" s="160" t="s">
        <v>429</v>
      </c>
      <c r="AT4" s="775"/>
      <c r="AU4" s="776"/>
      <c r="AV4" s="776"/>
      <c r="AW4" s="776"/>
    </row>
    <row r="5" spans="1:69" ht="15" customHeight="1">
      <c r="A5" s="56"/>
      <c r="B5" s="56"/>
      <c r="C5" s="56"/>
      <c r="R5" s="578" t="s">
        <v>247</v>
      </c>
      <c r="S5" s="579"/>
      <c r="T5" s="579"/>
      <c r="U5" s="580"/>
      <c r="V5" s="1230" t="str">
        <f>'①収支予算書(様式)'!V5</f>
        <v>地区選択</v>
      </c>
      <c r="W5" s="1231"/>
      <c r="X5" s="1231"/>
      <c r="Y5" s="1231"/>
      <c r="Z5" s="1231"/>
      <c r="AA5" s="1231"/>
      <c r="AB5" s="1231"/>
      <c r="AC5" s="1231"/>
      <c r="AD5" s="1232"/>
      <c r="AF5" s="159" t="s">
        <v>318</v>
      </c>
      <c r="AH5" s="107">
        <v>3</v>
      </c>
      <c r="AI5" s="791" t="s">
        <v>447</v>
      </c>
      <c r="AJ5" s="792"/>
      <c r="AK5" s="792"/>
      <c r="AL5" s="792"/>
      <c r="AM5" s="792"/>
      <c r="AN5" s="792"/>
      <c r="AO5" s="792"/>
      <c r="AP5" s="792"/>
      <c r="AQ5" s="792"/>
      <c r="AR5" s="793"/>
      <c r="AS5" s="160" t="s">
        <v>429</v>
      </c>
      <c r="AV5" s="53"/>
      <c r="AW5" s="53"/>
      <c r="AX5" s="53"/>
      <c r="AY5" s="53"/>
      <c r="AZ5" s="53"/>
      <c r="BA5" s="53"/>
      <c r="BB5" s="53"/>
      <c r="BC5" s="53"/>
      <c r="BD5" s="53"/>
      <c r="BE5" s="53"/>
      <c r="BF5" s="53"/>
      <c r="BG5" s="53"/>
      <c r="BH5" s="53"/>
      <c r="BI5" s="53"/>
      <c r="BJ5" s="53"/>
      <c r="BK5" s="53"/>
      <c r="BL5" s="53"/>
      <c r="BM5" s="53"/>
      <c r="BN5" s="53"/>
      <c r="BO5" s="53"/>
      <c r="BP5" s="53"/>
      <c r="BQ5" s="53"/>
    </row>
    <row r="6" spans="1:69" ht="13.5" customHeight="1">
      <c r="A6" s="56"/>
      <c r="B6" s="56"/>
      <c r="C6" s="56"/>
      <c r="R6" s="581" t="s">
        <v>248</v>
      </c>
      <c r="S6" s="582"/>
      <c r="T6" s="582"/>
      <c r="U6" s="583"/>
      <c r="V6" s="1218">
        <f>'①収支予算書(様式)'!V6</f>
        <v>0</v>
      </c>
      <c r="W6" s="1219"/>
      <c r="X6" s="1219"/>
      <c r="Y6" s="1219"/>
      <c r="Z6" s="1219"/>
      <c r="AA6" s="1219"/>
      <c r="AB6" s="1219"/>
      <c r="AC6" s="1219"/>
      <c r="AD6" s="1220"/>
      <c r="AF6" s="159" t="s">
        <v>323</v>
      </c>
      <c r="AH6" s="102">
        <v>4</v>
      </c>
      <c r="AI6" s="794" t="s">
        <v>448</v>
      </c>
      <c r="AJ6" s="795"/>
      <c r="AK6" s="795"/>
      <c r="AL6" s="795"/>
      <c r="AM6" s="795"/>
      <c r="AN6" s="795"/>
      <c r="AO6" s="795"/>
      <c r="AP6" s="795"/>
      <c r="AQ6" s="795"/>
      <c r="AR6" s="796"/>
      <c r="AS6" s="160" t="s">
        <v>429</v>
      </c>
      <c r="AU6" s="53"/>
      <c r="AV6" s="53"/>
      <c r="AW6" s="53"/>
      <c r="AX6" s="53"/>
      <c r="AY6" s="53"/>
      <c r="AZ6" s="53"/>
      <c r="BA6" s="53"/>
      <c r="BB6" s="53"/>
      <c r="BC6" s="53"/>
      <c r="BD6" s="53"/>
      <c r="BE6" s="53"/>
      <c r="BF6" s="53"/>
      <c r="BG6" s="53"/>
      <c r="BH6" s="53"/>
      <c r="BI6" s="53"/>
      <c r="BJ6" s="53"/>
      <c r="BK6" s="53"/>
      <c r="BL6" s="53"/>
      <c r="BM6" s="53"/>
      <c r="BN6" s="53"/>
      <c r="BO6" s="53"/>
      <c r="BP6" s="53"/>
      <c r="BQ6" s="53"/>
    </row>
    <row r="7" spans="1:69" ht="13.95" customHeight="1" thickBot="1">
      <c r="A7" s="1"/>
      <c r="B7" s="1"/>
      <c r="C7" s="1"/>
      <c r="D7" s="1"/>
      <c r="E7" s="1"/>
      <c r="F7" s="1"/>
      <c r="R7" s="581" t="s">
        <v>24</v>
      </c>
      <c r="S7" s="582"/>
      <c r="T7" s="582"/>
      <c r="U7" s="583"/>
      <c r="V7" s="1218">
        <f>'①収支予算書(様式)'!V7</f>
        <v>0</v>
      </c>
      <c r="W7" s="1219"/>
      <c r="X7" s="1219"/>
      <c r="Y7" s="1219"/>
      <c r="Z7" s="1219"/>
      <c r="AA7" s="1219"/>
      <c r="AB7" s="1219"/>
      <c r="AC7" s="1219"/>
      <c r="AD7" s="1220"/>
      <c r="AF7" s="159" t="s">
        <v>324</v>
      </c>
      <c r="AH7" s="102">
        <v>5</v>
      </c>
      <c r="AI7" s="794" t="s">
        <v>449</v>
      </c>
      <c r="AJ7" s="795"/>
      <c r="AK7" s="795"/>
      <c r="AL7" s="795"/>
      <c r="AM7" s="795"/>
      <c r="AN7" s="795"/>
      <c r="AO7" s="795"/>
      <c r="AP7" s="795"/>
      <c r="AQ7" s="795"/>
      <c r="AR7" s="796"/>
      <c r="AS7" s="160" t="s">
        <v>429</v>
      </c>
      <c r="AU7" s="53"/>
      <c r="AV7" s="53"/>
      <c r="AW7" s="53"/>
      <c r="AX7" s="53"/>
      <c r="AY7" s="53"/>
      <c r="AZ7" s="53"/>
      <c r="BA7" s="53"/>
      <c r="BB7" s="53"/>
      <c r="BC7" s="53"/>
      <c r="BD7" s="53"/>
      <c r="BE7" s="53"/>
      <c r="BF7" s="53"/>
      <c r="BG7" s="53"/>
      <c r="BH7" s="53"/>
      <c r="BI7" s="53"/>
      <c r="BJ7" s="53"/>
      <c r="BK7" s="53"/>
      <c r="BL7" s="53"/>
      <c r="BM7" s="53"/>
      <c r="BN7" s="53"/>
      <c r="BO7" s="53"/>
      <c r="BP7" s="53"/>
      <c r="BQ7" s="53"/>
    </row>
    <row r="8" spans="1:69" ht="13.2" customHeight="1" thickTop="1" thickBot="1">
      <c r="A8" s="785" t="s">
        <v>77</v>
      </c>
      <c r="B8" s="786"/>
      <c r="C8" s="787"/>
      <c r="D8" s="1221">
        <f>'①収支予算書(様式)'!$D$8</f>
        <v>0</v>
      </c>
      <c r="E8" s="1222"/>
      <c r="F8" s="1223"/>
      <c r="G8" s="84"/>
      <c r="H8" s="84"/>
      <c r="I8" s="84"/>
      <c r="J8" s="84"/>
      <c r="K8" s="84"/>
      <c r="L8" s="84"/>
      <c r="M8" s="84"/>
      <c r="N8" s="84"/>
      <c r="O8" s="84"/>
      <c r="P8" s="84"/>
      <c r="Q8" s="84"/>
      <c r="R8" s="584" t="s">
        <v>371</v>
      </c>
      <c r="S8" s="585"/>
      <c r="T8" s="585"/>
      <c r="U8" s="586"/>
      <c r="V8" s="1227">
        <f>'①収支予算書(様式)'!V8</f>
        <v>0</v>
      </c>
      <c r="W8" s="1228"/>
      <c r="X8" s="1228"/>
      <c r="Y8" s="1228"/>
      <c r="Z8" s="1228"/>
      <c r="AA8" s="1228"/>
      <c r="AB8" s="1228"/>
      <c r="AC8" s="1228"/>
      <c r="AD8" s="1229"/>
      <c r="AF8" s="159" t="s">
        <v>319</v>
      </c>
      <c r="AH8" s="102">
        <v>6</v>
      </c>
      <c r="AI8" s="794" t="s">
        <v>450</v>
      </c>
      <c r="AJ8" s="795"/>
      <c r="AK8" s="795"/>
      <c r="AL8" s="795"/>
      <c r="AM8" s="795"/>
      <c r="AN8" s="795"/>
      <c r="AO8" s="795"/>
      <c r="AP8" s="795"/>
      <c r="AQ8" s="795"/>
      <c r="AR8" s="796"/>
      <c r="AS8" s="160" t="s">
        <v>429</v>
      </c>
      <c r="AU8" s="53"/>
    </row>
    <row r="9" spans="1:69" ht="13.2" customHeight="1" thickBot="1">
      <c r="A9" s="788"/>
      <c r="B9" s="789"/>
      <c r="C9" s="790"/>
      <c r="D9" s="1224"/>
      <c r="E9" s="1225"/>
      <c r="F9" s="1226"/>
      <c r="G9" s="187"/>
      <c r="H9" s="187"/>
      <c r="I9" s="187"/>
      <c r="J9" s="188"/>
      <c r="K9" s="188"/>
      <c r="L9" s="188"/>
      <c r="M9" s="188"/>
      <c r="N9" s="188"/>
      <c r="O9" s="188"/>
      <c r="P9" s="188"/>
      <c r="Q9" s="188"/>
      <c r="R9" s="188"/>
      <c r="S9" s="188"/>
      <c r="T9" s="188"/>
      <c r="U9" s="188"/>
      <c r="V9" s="188"/>
      <c r="W9" s="188"/>
      <c r="X9" s="188"/>
      <c r="Y9" s="187"/>
      <c r="Z9" s="187"/>
      <c r="AA9" s="187"/>
      <c r="AB9" s="187"/>
      <c r="AC9" s="187"/>
      <c r="AD9" s="187"/>
      <c r="AF9" s="159" t="s">
        <v>325</v>
      </c>
      <c r="AH9" s="109">
        <v>7</v>
      </c>
      <c r="AI9" s="751" t="s">
        <v>451</v>
      </c>
      <c r="AJ9" s="752"/>
      <c r="AK9" s="752"/>
      <c r="AL9" s="752"/>
      <c r="AM9" s="752"/>
      <c r="AN9" s="752"/>
      <c r="AO9" s="752"/>
      <c r="AP9" s="752"/>
      <c r="AQ9" s="752"/>
      <c r="AR9" s="753"/>
      <c r="AS9" s="160" t="s">
        <v>429</v>
      </c>
    </row>
    <row r="10" spans="1:69" ht="16.5" customHeight="1" thickTop="1">
      <c r="A10" s="820" t="s">
        <v>242</v>
      </c>
      <c r="B10" s="821"/>
      <c r="C10" s="821"/>
      <c r="D10" s="822" t="str">
        <f>IFERROR(VLOOKUP($D$8,$AH$2:$AR$25,2,0),"")</f>
        <v/>
      </c>
      <c r="E10" s="823"/>
      <c r="F10" s="823"/>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5"/>
      <c r="AF10" s="159" t="s">
        <v>331</v>
      </c>
      <c r="AH10" s="109">
        <v>8</v>
      </c>
      <c r="AI10" s="751" t="s">
        <v>452</v>
      </c>
      <c r="AJ10" s="752"/>
      <c r="AK10" s="752"/>
      <c r="AL10" s="752"/>
      <c r="AM10" s="752"/>
      <c r="AN10" s="752"/>
      <c r="AO10" s="752"/>
      <c r="AP10" s="752"/>
      <c r="AQ10" s="752"/>
      <c r="AR10" s="753"/>
      <c r="AS10" s="160" t="s">
        <v>429</v>
      </c>
    </row>
    <row r="11" spans="1:69" ht="16.5" customHeight="1" thickBot="1">
      <c r="A11" s="826" t="s">
        <v>68</v>
      </c>
      <c r="B11" s="827"/>
      <c r="C11" s="827"/>
      <c r="D11" s="1214" t="str">
        <f>'①収支予算書(様式)'!D11</f>
        <v>カテゴリー選択</v>
      </c>
      <c r="E11" s="1215"/>
      <c r="F11" s="1215"/>
      <c r="G11" s="1215"/>
      <c r="H11" s="1215"/>
      <c r="I11" s="1215"/>
      <c r="J11" s="1216">
        <f>'①収支予算書(様式)'!J11</f>
        <v>0</v>
      </c>
      <c r="K11" s="1216"/>
      <c r="L11" s="1216"/>
      <c r="M11" s="1216"/>
      <c r="N11" s="1216"/>
      <c r="O11" s="1216"/>
      <c r="P11" s="1216"/>
      <c r="Q11" s="1216"/>
      <c r="R11" s="1216"/>
      <c r="S11" s="1216"/>
      <c r="T11" s="1216"/>
      <c r="U11" s="1216"/>
      <c r="V11" s="1216"/>
      <c r="W11" s="1216"/>
      <c r="X11" s="1216"/>
      <c r="Y11" s="1216"/>
      <c r="Z11" s="1216"/>
      <c r="AA11" s="1216"/>
      <c r="AB11" s="1216"/>
      <c r="AC11" s="1216"/>
      <c r="AD11" s="1217"/>
      <c r="AF11" s="159" t="s">
        <v>326</v>
      </c>
      <c r="AH11" s="110">
        <v>9</v>
      </c>
      <c r="AI11" s="802" t="s">
        <v>453</v>
      </c>
      <c r="AJ11" s="803"/>
      <c r="AK11" s="803"/>
      <c r="AL11" s="803"/>
      <c r="AM11" s="803"/>
      <c r="AN11" s="803"/>
      <c r="AO11" s="803"/>
      <c r="AP11" s="803"/>
      <c r="AQ11" s="803"/>
      <c r="AR11" s="804"/>
      <c r="AS11" s="160" t="s">
        <v>429</v>
      </c>
      <c r="AT11" s="160" t="s">
        <v>425</v>
      </c>
    </row>
    <row r="12" spans="1:69" ht="16.5" customHeight="1">
      <c r="A12" s="761" t="s">
        <v>377</v>
      </c>
      <c r="B12" s="762"/>
      <c r="C12" s="237" t="s">
        <v>376</v>
      </c>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6"/>
      <c r="AF12" s="159" t="s">
        <v>327</v>
      </c>
      <c r="AH12" s="110">
        <v>10</v>
      </c>
      <c r="AI12" s="802" t="s">
        <v>454</v>
      </c>
      <c r="AJ12" s="803"/>
      <c r="AK12" s="803"/>
      <c r="AL12" s="803"/>
      <c r="AM12" s="803"/>
      <c r="AN12" s="803"/>
      <c r="AO12" s="803"/>
      <c r="AP12" s="803"/>
      <c r="AQ12" s="803"/>
      <c r="AR12" s="804"/>
      <c r="AS12" s="160" t="s">
        <v>429</v>
      </c>
      <c r="AT12" s="160" t="s">
        <v>428</v>
      </c>
      <c r="AX12" s="159" t="s">
        <v>372</v>
      </c>
    </row>
    <row r="13" spans="1:69">
      <c r="A13" s="838" t="s">
        <v>378</v>
      </c>
      <c r="B13" s="839"/>
      <c r="C13" s="845" t="s">
        <v>263</v>
      </c>
      <c r="D13" s="845"/>
      <c r="E13" s="845"/>
      <c r="F13" s="845"/>
      <c r="G13" s="845"/>
      <c r="H13" s="845"/>
      <c r="I13" s="845"/>
      <c r="J13" s="845"/>
      <c r="K13" s="845"/>
      <c r="L13" s="845"/>
      <c r="M13" s="845"/>
      <c r="N13" s="845"/>
      <c r="O13" s="845"/>
      <c r="P13" s="845"/>
      <c r="Q13" s="845"/>
      <c r="R13" s="845"/>
      <c r="S13" s="845"/>
      <c r="T13" s="845"/>
      <c r="U13" s="845"/>
      <c r="V13" s="845"/>
      <c r="W13" s="845"/>
      <c r="X13" s="845"/>
      <c r="Y13" s="845"/>
      <c r="Z13" s="845"/>
      <c r="AA13" s="845"/>
      <c r="AB13" s="845"/>
      <c r="AC13" s="845"/>
      <c r="AD13" s="846"/>
      <c r="AF13" s="159" t="s">
        <v>328</v>
      </c>
      <c r="AH13" s="108">
        <v>11</v>
      </c>
      <c r="AI13" s="805" t="s">
        <v>358</v>
      </c>
      <c r="AJ13" s="806"/>
      <c r="AK13" s="806"/>
      <c r="AL13" s="806"/>
      <c r="AM13" s="806"/>
      <c r="AN13" s="806"/>
      <c r="AO13" s="806"/>
      <c r="AP13" s="806"/>
      <c r="AQ13" s="806"/>
      <c r="AR13" s="807"/>
      <c r="AS13" s="160" t="s">
        <v>429</v>
      </c>
      <c r="AT13" s="160" t="s">
        <v>249</v>
      </c>
      <c r="AX13" s="160" t="s">
        <v>249</v>
      </c>
    </row>
    <row r="14" spans="1:69">
      <c r="A14" s="838" t="s">
        <v>379</v>
      </c>
      <c r="B14" s="839"/>
      <c r="C14" s="1212" t="str">
        <f>'①収支予算書(様式)'!$C$14</f>
        <v>主管選択</v>
      </c>
      <c r="D14" s="1212"/>
      <c r="E14" s="1212"/>
      <c r="F14" s="1212"/>
      <c r="G14" s="1212"/>
      <c r="H14" s="1212"/>
      <c r="I14" s="1212"/>
      <c r="J14" s="1212"/>
      <c r="K14" s="1212"/>
      <c r="L14" s="1212"/>
      <c r="M14" s="1212"/>
      <c r="N14" s="1212"/>
      <c r="O14" s="1212"/>
      <c r="P14" s="1212"/>
      <c r="Q14" s="1212"/>
      <c r="R14" s="1212"/>
      <c r="S14" s="1212"/>
      <c r="T14" s="1212"/>
      <c r="U14" s="1212"/>
      <c r="V14" s="1212"/>
      <c r="W14" s="1212"/>
      <c r="X14" s="1212"/>
      <c r="Y14" s="1212"/>
      <c r="Z14" s="1212"/>
      <c r="AA14" s="1212"/>
      <c r="AB14" s="1212"/>
      <c r="AC14" s="1212"/>
      <c r="AD14" s="1213"/>
      <c r="AF14" s="159" t="s">
        <v>329</v>
      </c>
      <c r="AH14" s="108">
        <v>12</v>
      </c>
      <c r="AI14" s="805" t="s">
        <v>359</v>
      </c>
      <c r="AJ14" s="806"/>
      <c r="AK14" s="806"/>
      <c r="AL14" s="806"/>
      <c r="AM14" s="806"/>
      <c r="AN14" s="806"/>
      <c r="AO14" s="806"/>
      <c r="AP14" s="806"/>
      <c r="AQ14" s="806"/>
      <c r="AR14" s="807"/>
      <c r="AS14" s="160" t="s">
        <v>429</v>
      </c>
      <c r="AT14" s="160" t="s">
        <v>250</v>
      </c>
      <c r="AX14" s="160" t="s">
        <v>250</v>
      </c>
    </row>
    <row r="15" spans="1:69">
      <c r="A15" s="838" t="s">
        <v>380</v>
      </c>
      <c r="B15" s="839"/>
      <c r="C15" s="435">
        <v>20</v>
      </c>
      <c r="D15" s="437">
        <f>'①収支予算書(様式)'!$D$15</f>
        <v>0</v>
      </c>
      <c r="E15" s="435" t="s">
        <v>387</v>
      </c>
      <c r="F15" s="437">
        <f>'①収支予算書(様式)'!$F$15</f>
        <v>0</v>
      </c>
      <c r="G15" s="435" t="s">
        <v>388</v>
      </c>
      <c r="H15" s="437">
        <f>'①収支予算書(様式)'!$H$15</f>
        <v>0</v>
      </c>
      <c r="I15" s="435" t="s">
        <v>389</v>
      </c>
      <c r="J15" s="254" t="s">
        <v>75</v>
      </c>
      <c r="K15" s="435">
        <v>20</v>
      </c>
      <c r="L15" s="437">
        <f>'①収支予算書(様式)'!$L$15</f>
        <v>0</v>
      </c>
      <c r="M15" s="435" t="s">
        <v>387</v>
      </c>
      <c r="N15" s="437">
        <f>'①収支予算書(様式)'!$N$15</f>
        <v>0</v>
      </c>
      <c r="O15" s="435" t="s">
        <v>388</v>
      </c>
      <c r="P15" s="437">
        <f>'①収支予算書(様式)'!$P$15</f>
        <v>0</v>
      </c>
      <c r="Q15" s="435" t="s">
        <v>389</v>
      </c>
      <c r="R15" s="254" t="s">
        <v>435</v>
      </c>
      <c r="S15" s="437">
        <f>'①収支予算書(様式)'!$S$15</f>
        <v>0</v>
      </c>
      <c r="T15" s="801" t="s">
        <v>436</v>
      </c>
      <c r="U15" s="801"/>
      <c r="V15" s="189"/>
      <c r="W15" s="189"/>
      <c r="X15" s="189"/>
      <c r="Y15" s="189"/>
      <c r="Z15" s="189"/>
      <c r="AA15" s="189"/>
      <c r="AB15" s="189"/>
      <c r="AC15" s="189"/>
      <c r="AD15" s="255"/>
      <c r="AF15" s="159" t="s">
        <v>330</v>
      </c>
      <c r="AH15" s="102">
        <v>13</v>
      </c>
      <c r="AI15" s="747" t="s">
        <v>360</v>
      </c>
      <c r="AJ15" s="748"/>
      <c r="AK15" s="748"/>
      <c r="AL15" s="748"/>
      <c r="AM15" s="748"/>
      <c r="AN15" s="748"/>
      <c r="AO15" s="748"/>
      <c r="AP15" s="748"/>
      <c r="AQ15" s="748"/>
      <c r="AR15" s="749"/>
      <c r="AS15" s="160" t="s">
        <v>429</v>
      </c>
      <c r="AT15" s="160" t="s">
        <v>253</v>
      </c>
      <c r="AX15" s="160" t="s">
        <v>253</v>
      </c>
    </row>
    <row r="16" spans="1:69" ht="13.2" customHeight="1">
      <c r="A16" s="828" t="s">
        <v>381</v>
      </c>
      <c r="B16" s="829"/>
      <c r="C16" s="1210">
        <f>'①収支予算書(様式)'!C16</f>
        <v>0</v>
      </c>
      <c r="D16" s="1210"/>
      <c r="E16" s="1210"/>
      <c r="F16" s="1210"/>
      <c r="G16" s="1210"/>
      <c r="H16" s="1210"/>
      <c r="I16" s="1210"/>
      <c r="J16" s="1210"/>
      <c r="K16" s="1210"/>
      <c r="L16" s="1210"/>
      <c r="M16" s="1210"/>
      <c r="N16" s="1210"/>
      <c r="O16" s="1210"/>
      <c r="P16" s="1210"/>
      <c r="Q16" s="1210"/>
      <c r="R16" s="1210"/>
      <c r="S16" s="1210"/>
      <c r="T16" s="1210"/>
      <c r="U16" s="1210"/>
      <c r="V16" s="1210"/>
      <c r="W16" s="1210"/>
      <c r="X16" s="1210"/>
      <c r="Y16" s="1210"/>
      <c r="Z16" s="1210"/>
      <c r="AA16" s="1210"/>
      <c r="AB16" s="1210"/>
      <c r="AC16" s="1210"/>
      <c r="AD16" s="1211"/>
      <c r="AF16" s="159" t="s">
        <v>442</v>
      </c>
      <c r="AH16" s="102">
        <v>14</v>
      </c>
      <c r="AI16" s="747" t="s">
        <v>361</v>
      </c>
      <c r="AJ16" s="748"/>
      <c r="AK16" s="748"/>
      <c r="AL16" s="748"/>
      <c r="AM16" s="748"/>
      <c r="AN16" s="748"/>
      <c r="AO16" s="748"/>
      <c r="AP16" s="748"/>
      <c r="AQ16" s="748"/>
      <c r="AR16" s="749"/>
      <c r="AS16" s="160" t="s">
        <v>429</v>
      </c>
      <c r="AT16" s="160" t="s">
        <v>251</v>
      </c>
      <c r="AX16" s="160" t="s">
        <v>251</v>
      </c>
    </row>
    <row r="17" spans="1:69" ht="25.95" customHeight="1">
      <c r="A17" s="828" t="s">
        <v>382</v>
      </c>
      <c r="B17" s="829"/>
      <c r="C17" s="1210">
        <f>'①収支予算書(様式)'!C17</f>
        <v>0</v>
      </c>
      <c r="D17" s="1210"/>
      <c r="E17" s="1210"/>
      <c r="F17" s="1210"/>
      <c r="G17" s="1210"/>
      <c r="H17" s="1210"/>
      <c r="I17" s="1210"/>
      <c r="J17" s="1210"/>
      <c r="K17" s="1210"/>
      <c r="L17" s="1210"/>
      <c r="M17" s="1210"/>
      <c r="N17" s="1210"/>
      <c r="O17" s="1210"/>
      <c r="P17" s="1210"/>
      <c r="Q17" s="1210"/>
      <c r="R17" s="1210"/>
      <c r="S17" s="1210"/>
      <c r="T17" s="1210"/>
      <c r="U17" s="1210"/>
      <c r="V17" s="1210"/>
      <c r="W17" s="1210"/>
      <c r="X17" s="1210"/>
      <c r="Y17" s="1210"/>
      <c r="Z17" s="1210"/>
      <c r="AA17" s="1210"/>
      <c r="AB17" s="1210"/>
      <c r="AC17" s="1210"/>
      <c r="AD17" s="1211"/>
      <c r="AH17" s="102">
        <v>15</v>
      </c>
      <c r="AI17" s="747" t="s">
        <v>362</v>
      </c>
      <c r="AJ17" s="748"/>
      <c r="AK17" s="748"/>
      <c r="AL17" s="748"/>
      <c r="AM17" s="748"/>
      <c r="AN17" s="748"/>
      <c r="AO17" s="748"/>
      <c r="AP17" s="748"/>
      <c r="AQ17" s="748"/>
      <c r="AR17" s="749"/>
      <c r="AS17" s="160" t="s">
        <v>429</v>
      </c>
      <c r="AT17" s="160" t="s">
        <v>252</v>
      </c>
      <c r="AX17" s="160" t="s">
        <v>252</v>
      </c>
    </row>
    <row r="18" spans="1:69" ht="15" customHeight="1">
      <c r="A18" s="828" t="s">
        <v>383</v>
      </c>
      <c r="B18" s="829"/>
      <c r="C18" s="1210">
        <f>'①収支予算書(様式)'!C18</f>
        <v>0</v>
      </c>
      <c r="D18" s="1210"/>
      <c r="E18" s="1210"/>
      <c r="F18" s="1210"/>
      <c r="G18" s="1210"/>
      <c r="H18" s="1210"/>
      <c r="I18" s="1210"/>
      <c r="J18" s="1210"/>
      <c r="K18" s="1210"/>
      <c r="L18" s="1210"/>
      <c r="M18" s="1210"/>
      <c r="N18" s="1210"/>
      <c r="O18" s="1210"/>
      <c r="P18" s="1210"/>
      <c r="Q18" s="1210"/>
      <c r="R18" s="1210"/>
      <c r="S18" s="1210"/>
      <c r="T18" s="1210"/>
      <c r="U18" s="1210"/>
      <c r="V18" s="1210"/>
      <c r="W18" s="1210"/>
      <c r="X18" s="1210"/>
      <c r="Y18" s="1210"/>
      <c r="Z18" s="1210"/>
      <c r="AA18" s="1210"/>
      <c r="AB18" s="1210"/>
      <c r="AC18" s="1210"/>
      <c r="AD18" s="1211"/>
      <c r="AH18" s="111">
        <v>16</v>
      </c>
      <c r="AI18" s="782" t="s">
        <v>363</v>
      </c>
      <c r="AJ18" s="783"/>
      <c r="AK18" s="783"/>
      <c r="AL18" s="783"/>
      <c r="AM18" s="783"/>
      <c r="AN18" s="783"/>
      <c r="AO18" s="783"/>
      <c r="AP18" s="783"/>
      <c r="AQ18" s="783"/>
      <c r="AR18" s="784"/>
      <c r="AS18" s="160" t="s">
        <v>429</v>
      </c>
      <c r="AT18" s="160" t="s">
        <v>254</v>
      </c>
      <c r="AX18" s="160" t="s">
        <v>254</v>
      </c>
    </row>
    <row r="19" spans="1:69" ht="37.950000000000003" customHeight="1" thickBot="1">
      <c r="A19" s="834" t="s">
        <v>384</v>
      </c>
      <c r="B19" s="835"/>
      <c r="C19" s="1208">
        <f>'①収支予算書(様式)'!C19</f>
        <v>0</v>
      </c>
      <c r="D19" s="1208"/>
      <c r="E19" s="1208"/>
      <c r="F19" s="1208"/>
      <c r="G19" s="1208"/>
      <c r="H19" s="1208"/>
      <c r="I19" s="1208"/>
      <c r="J19" s="1208"/>
      <c r="K19" s="1208"/>
      <c r="L19" s="1208"/>
      <c r="M19" s="1208"/>
      <c r="N19" s="1208"/>
      <c r="O19" s="1208"/>
      <c r="P19" s="1208"/>
      <c r="Q19" s="1208"/>
      <c r="R19" s="1208"/>
      <c r="S19" s="1208"/>
      <c r="T19" s="1208"/>
      <c r="U19" s="1208"/>
      <c r="V19" s="1208"/>
      <c r="W19" s="1208"/>
      <c r="X19" s="1208"/>
      <c r="Y19" s="1208"/>
      <c r="Z19" s="1208"/>
      <c r="AA19" s="1208"/>
      <c r="AB19" s="1208"/>
      <c r="AC19" s="1208"/>
      <c r="AD19" s="1209"/>
      <c r="AH19" s="111">
        <v>17</v>
      </c>
      <c r="AI19" s="782" t="s">
        <v>364</v>
      </c>
      <c r="AJ19" s="783"/>
      <c r="AK19" s="783"/>
      <c r="AL19" s="783"/>
      <c r="AM19" s="783"/>
      <c r="AN19" s="783"/>
      <c r="AO19" s="783"/>
      <c r="AP19" s="783"/>
      <c r="AQ19" s="783"/>
      <c r="AR19" s="784"/>
      <c r="AS19" s="160" t="s">
        <v>429</v>
      </c>
      <c r="AT19" s="160" t="s">
        <v>255</v>
      </c>
      <c r="AX19" s="160" t="s">
        <v>255</v>
      </c>
    </row>
    <row r="20" spans="1:69" ht="21.6" customHeight="1">
      <c r="A20" s="190"/>
      <c r="B20" s="190"/>
      <c r="C20" s="190"/>
      <c r="D20" s="191"/>
      <c r="E20" s="191"/>
      <c r="F20" s="191"/>
      <c r="G20" s="191"/>
      <c r="H20" s="191"/>
      <c r="I20" s="191"/>
      <c r="J20" s="191"/>
      <c r="K20" s="191"/>
      <c r="L20" s="191"/>
      <c r="M20" s="191"/>
      <c r="N20" s="191"/>
      <c r="O20" s="191"/>
      <c r="P20" s="191"/>
      <c r="Q20" s="191"/>
      <c r="R20" s="191"/>
      <c r="S20" s="191"/>
      <c r="T20" s="191"/>
      <c r="U20" s="191"/>
      <c r="V20" s="191"/>
      <c r="W20" s="191"/>
      <c r="X20" s="191"/>
      <c r="Y20" s="190"/>
      <c r="Z20" s="190"/>
      <c r="AA20" s="190"/>
      <c r="AB20" s="190"/>
      <c r="AC20" s="190"/>
      <c r="AD20" s="190"/>
      <c r="AH20" s="107">
        <v>18</v>
      </c>
      <c r="AI20" s="754" t="s">
        <v>365</v>
      </c>
      <c r="AJ20" s="755"/>
      <c r="AK20" s="755"/>
      <c r="AL20" s="755"/>
      <c r="AM20" s="755"/>
      <c r="AN20" s="755"/>
      <c r="AO20" s="755"/>
      <c r="AP20" s="755"/>
      <c r="AQ20" s="755"/>
      <c r="AR20" s="756"/>
      <c r="AS20" s="160" t="s">
        <v>429</v>
      </c>
      <c r="AT20" s="160" t="s">
        <v>256</v>
      </c>
      <c r="AX20" s="160" t="s">
        <v>256</v>
      </c>
    </row>
    <row r="21" spans="1:69" ht="14.25" customHeight="1" thickBot="1">
      <c r="A21" s="75" t="s">
        <v>7</v>
      </c>
      <c r="B21" s="75"/>
      <c r="C21" s="75"/>
      <c r="D21" s="192"/>
      <c r="E21" s="192"/>
      <c r="F21" s="192"/>
      <c r="G21" s="750" t="s">
        <v>5</v>
      </c>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H21" s="107">
        <v>19</v>
      </c>
      <c r="AI21" s="754" t="s">
        <v>366</v>
      </c>
      <c r="AJ21" s="755"/>
      <c r="AK21" s="755"/>
      <c r="AL21" s="755"/>
      <c r="AM21" s="755"/>
      <c r="AN21" s="755"/>
      <c r="AO21" s="755"/>
      <c r="AP21" s="755"/>
      <c r="AQ21" s="755"/>
      <c r="AR21" s="756"/>
      <c r="AS21" s="160" t="s">
        <v>429</v>
      </c>
      <c r="AT21" s="160" t="s">
        <v>257</v>
      </c>
      <c r="AU21" s="57"/>
      <c r="AV21" s="57"/>
      <c r="AW21" s="57"/>
      <c r="AX21" s="160" t="s">
        <v>257</v>
      </c>
      <c r="AY21" s="57"/>
      <c r="AZ21" s="57"/>
      <c r="BA21" s="57"/>
      <c r="BB21" s="57"/>
      <c r="BC21" s="57"/>
      <c r="BD21" s="57"/>
      <c r="BE21" s="57"/>
      <c r="BF21" s="57"/>
      <c r="BG21" s="57"/>
      <c r="BH21" s="57"/>
      <c r="BI21" s="57"/>
      <c r="BJ21" s="57"/>
      <c r="BK21" s="57"/>
      <c r="BL21" s="57"/>
      <c r="BM21" s="57"/>
      <c r="BN21" s="57"/>
      <c r="BO21" s="57"/>
      <c r="BP21" s="57"/>
    </row>
    <row r="22" spans="1:69" s="75" customFormat="1" ht="17.7" customHeight="1" thickBot="1">
      <c r="A22" s="840" t="s">
        <v>4</v>
      </c>
      <c r="B22" s="841"/>
      <c r="C22" s="841"/>
      <c r="D22" s="757" t="s">
        <v>244</v>
      </c>
      <c r="E22" s="654"/>
      <c r="F22" s="655"/>
      <c r="G22" s="842" t="s">
        <v>245</v>
      </c>
      <c r="H22" s="843"/>
      <c r="I22" s="843"/>
      <c r="J22" s="843"/>
      <c r="K22" s="843"/>
      <c r="L22" s="843"/>
      <c r="M22" s="843"/>
      <c r="N22" s="843"/>
      <c r="O22" s="843"/>
      <c r="P22" s="843"/>
      <c r="Q22" s="843"/>
      <c r="R22" s="843"/>
      <c r="S22" s="843"/>
      <c r="T22" s="843"/>
      <c r="U22" s="843"/>
      <c r="V22" s="843"/>
      <c r="W22" s="843"/>
      <c r="X22" s="843"/>
      <c r="Y22" s="843"/>
      <c r="Z22" s="843"/>
      <c r="AA22" s="843"/>
      <c r="AB22" s="843"/>
      <c r="AC22" s="843"/>
      <c r="AD22" s="844"/>
      <c r="AG22" s="76"/>
      <c r="AH22" s="102">
        <v>20</v>
      </c>
      <c r="AI22" s="747" t="s">
        <v>367</v>
      </c>
      <c r="AJ22" s="748"/>
      <c r="AK22" s="748"/>
      <c r="AL22" s="748"/>
      <c r="AM22" s="748"/>
      <c r="AN22" s="748"/>
      <c r="AO22" s="748"/>
      <c r="AP22" s="748"/>
      <c r="AQ22" s="748"/>
      <c r="AR22" s="749"/>
      <c r="AS22" s="160" t="s">
        <v>429</v>
      </c>
      <c r="AT22" s="160" t="s">
        <v>258</v>
      </c>
      <c r="AV22" s="76"/>
      <c r="AW22" s="76"/>
      <c r="AX22" s="160" t="s">
        <v>258</v>
      </c>
      <c r="AY22" s="76"/>
      <c r="AZ22" s="76"/>
      <c r="BA22" s="76"/>
      <c r="BB22" s="76"/>
      <c r="BC22" s="76"/>
      <c r="BD22" s="76"/>
      <c r="BE22" s="76"/>
      <c r="BF22" s="76"/>
      <c r="BG22" s="76"/>
      <c r="BH22" s="76"/>
      <c r="BI22" s="76"/>
      <c r="BJ22" s="76"/>
      <c r="BK22" s="76"/>
      <c r="BL22" s="76"/>
      <c r="BM22" s="76"/>
      <c r="BN22" s="76"/>
      <c r="BO22" s="76"/>
      <c r="BP22" s="76"/>
      <c r="BQ22" s="76"/>
    </row>
    <row r="23" spans="1:69" s="76" customFormat="1" ht="17.399999999999999" customHeight="1">
      <c r="A23" s="832" t="s">
        <v>340</v>
      </c>
      <c r="B23" s="833"/>
      <c r="C23" s="833"/>
      <c r="D23" s="1205" t="str">
        <f>IF('①収支予算書(様式)'!D23="","",'①収支予算書(様式)'!D23)</f>
        <v/>
      </c>
      <c r="E23" s="1206"/>
      <c r="F23" s="1207"/>
      <c r="G23" s="1195" t="str">
        <f>IF('①収支予算書(様式)'!G23="","",'①収支予算書(様式)'!G23)</f>
        <v/>
      </c>
      <c r="H23" s="1196"/>
      <c r="I23" s="1196"/>
      <c r="J23" s="1196"/>
      <c r="K23" s="1196"/>
      <c r="L23" s="1196"/>
      <c r="M23" s="1196"/>
      <c r="N23" s="1196"/>
      <c r="O23" s="1196"/>
      <c r="P23" s="1196"/>
      <c r="Q23" s="1196"/>
      <c r="R23" s="1196"/>
      <c r="S23" s="1196"/>
      <c r="T23" s="1196"/>
      <c r="U23" s="1196"/>
      <c r="V23" s="1196"/>
      <c r="W23" s="1196"/>
      <c r="X23" s="1196"/>
      <c r="Y23" s="1196"/>
      <c r="Z23" s="1196"/>
      <c r="AA23" s="1196"/>
      <c r="AB23" s="1196"/>
      <c r="AC23" s="1196"/>
      <c r="AD23" s="1204"/>
      <c r="AG23" s="75"/>
      <c r="AH23" s="102">
        <v>21</v>
      </c>
      <c r="AI23" s="747" t="s">
        <v>368</v>
      </c>
      <c r="AJ23" s="748"/>
      <c r="AK23" s="748"/>
      <c r="AL23" s="748"/>
      <c r="AM23" s="748"/>
      <c r="AN23" s="748"/>
      <c r="AO23" s="748"/>
      <c r="AP23" s="748"/>
      <c r="AQ23" s="748"/>
      <c r="AR23" s="749"/>
      <c r="AS23" s="160" t="s">
        <v>429</v>
      </c>
      <c r="AT23" s="160" t="s">
        <v>259</v>
      </c>
      <c r="AX23" s="160" t="s">
        <v>259</v>
      </c>
    </row>
    <row r="24" spans="1:69" s="76" customFormat="1" ht="17.7" customHeight="1">
      <c r="A24" s="689" t="s">
        <v>35</v>
      </c>
      <c r="B24" s="690"/>
      <c r="C24" s="690"/>
      <c r="D24" s="1192" t="str">
        <f>IF('①収支予算書(様式)'!D24="","",'①収支予算書(様式)'!D24)</f>
        <v/>
      </c>
      <c r="E24" s="1193"/>
      <c r="F24" s="1194"/>
      <c r="G24" s="1195" t="str">
        <f>IF('①収支予算書(様式)'!G24="","",'①収支予算書(様式)'!G24)</f>
        <v/>
      </c>
      <c r="H24" s="1196"/>
      <c r="I24" s="1196"/>
      <c r="J24" s="1196"/>
      <c r="K24" s="1196"/>
      <c r="L24" s="1196"/>
      <c r="M24" s="1196"/>
      <c r="N24" s="1196"/>
      <c r="O24" s="1196"/>
      <c r="P24" s="1196"/>
      <c r="Q24" s="1196"/>
      <c r="R24" s="1196"/>
      <c r="S24" s="1196"/>
      <c r="T24" s="1196"/>
      <c r="U24" s="1196"/>
      <c r="V24" s="1196"/>
      <c r="W24" s="1196"/>
      <c r="X24" s="1196"/>
      <c r="Y24" s="1196"/>
      <c r="Z24" s="1196"/>
      <c r="AA24" s="1196"/>
      <c r="AB24" s="1196"/>
      <c r="AC24" s="1196"/>
      <c r="AD24" s="1204"/>
      <c r="AH24" s="102">
        <v>22</v>
      </c>
      <c r="AI24" s="747" t="s">
        <v>369</v>
      </c>
      <c r="AJ24" s="748"/>
      <c r="AK24" s="748"/>
      <c r="AL24" s="748"/>
      <c r="AM24" s="748"/>
      <c r="AN24" s="748"/>
      <c r="AO24" s="748"/>
      <c r="AP24" s="748"/>
      <c r="AQ24" s="748"/>
      <c r="AR24" s="749"/>
      <c r="AS24" s="160" t="s">
        <v>429</v>
      </c>
      <c r="AT24" s="160" t="s">
        <v>260</v>
      </c>
      <c r="AX24" s="160" t="s">
        <v>260</v>
      </c>
    </row>
    <row r="25" spans="1:69" s="76" customFormat="1" ht="17.7" customHeight="1">
      <c r="A25" s="689" t="s">
        <v>36</v>
      </c>
      <c r="B25" s="690"/>
      <c r="C25" s="690"/>
      <c r="D25" s="1192" t="str">
        <f>IF('①収支予算書(様式)'!D25="","",'①収支予算書(様式)'!D25)</f>
        <v/>
      </c>
      <c r="E25" s="1193"/>
      <c r="F25" s="1194"/>
      <c r="G25" s="1195" t="str">
        <f>IF('①収支予算書(様式)'!G25="","",'①収支予算書(様式)'!G25)</f>
        <v/>
      </c>
      <c r="H25" s="1196"/>
      <c r="I25" s="1196"/>
      <c r="J25" s="1196"/>
      <c r="K25" s="1196"/>
      <c r="L25" s="1196"/>
      <c r="M25" s="1196"/>
      <c r="N25" s="1196"/>
      <c r="O25" s="1196"/>
      <c r="P25" s="1196"/>
      <c r="Q25" s="1196"/>
      <c r="R25" s="1196"/>
      <c r="S25" s="1196"/>
      <c r="T25" s="1196"/>
      <c r="U25" s="1196"/>
      <c r="V25" s="1196"/>
      <c r="W25" s="1196"/>
      <c r="X25" s="1196"/>
      <c r="Y25" s="1196"/>
      <c r="Z25" s="1196"/>
      <c r="AA25" s="1196"/>
      <c r="AB25" s="1196"/>
      <c r="AC25" s="1196"/>
      <c r="AD25" s="1204"/>
      <c r="AH25" s="103">
        <v>23</v>
      </c>
      <c r="AI25" s="771" t="s">
        <v>455</v>
      </c>
      <c r="AJ25" s="772"/>
      <c r="AK25" s="772"/>
      <c r="AL25" s="772"/>
      <c r="AM25" s="772"/>
      <c r="AN25" s="772"/>
      <c r="AO25" s="772"/>
      <c r="AP25" s="772"/>
      <c r="AQ25" s="772"/>
      <c r="AR25" s="773"/>
      <c r="AS25" s="309" t="s">
        <v>443</v>
      </c>
      <c r="AT25" s="160" t="s">
        <v>261</v>
      </c>
      <c r="AX25" s="160" t="s">
        <v>261</v>
      </c>
    </row>
    <row r="26" spans="1:69" s="76" customFormat="1" ht="17.7" customHeight="1">
      <c r="A26" s="689" t="s">
        <v>37</v>
      </c>
      <c r="B26" s="690"/>
      <c r="C26" s="690"/>
      <c r="D26" s="1192" t="str">
        <f>IF('①収支予算書(様式)'!D26="","",'①収支予算書(様式)'!D26)</f>
        <v/>
      </c>
      <c r="E26" s="1193"/>
      <c r="F26" s="1194"/>
      <c r="G26" s="1195" t="str">
        <f>IF('①収支予算書(様式)'!G26="","",'①収支予算書(様式)'!G26)</f>
        <v/>
      </c>
      <c r="H26" s="1196"/>
      <c r="I26" s="1196"/>
      <c r="J26" s="1196"/>
      <c r="K26" s="1196"/>
      <c r="L26" s="1196"/>
      <c r="M26" s="1196"/>
      <c r="N26" s="1196"/>
      <c r="O26" s="1196"/>
      <c r="P26" s="1196"/>
      <c r="Q26" s="1196"/>
      <c r="R26" s="1196"/>
      <c r="S26" s="1196"/>
      <c r="T26" s="1196"/>
      <c r="U26" s="1196"/>
      <c r="V26" s="1196"/>
      <c r="W26" s="1196"/>
      <c r="X26" s="1196"/>
      <c r="Y26" s="1196"/>
      <c r="Z26" s="1196"/>
      <c r="AA26" s="1196"/>
      <c r="AB26" s="1196"/>
      <c r="AC26" s="1196"/>
      <c r="AD26" s="1204"/>
      <c r="AH26" s="161" t="s">
        <v>332</v>
      </c>
      <c r="AI26" s="819"/>
      <c r="AJ26" s="819"/>
      <c r="AK26" s="819"/>
      <c r="AL26" s="819"/>
      <c r="AM26" s="819"/>
      <c r="AN26" s="819"/>
      <c r="AO26" s="819"/>
      <c r="AP26" s="819"/>
      <c r="AQ26" s="819"/>
      <c r="AR26" s="819"/>
      <c r="AS26" s="77"/>
      <c r="AT26" s="160" t="s">
        <v>262</v>
      </c>
      <c r="AX26" s="160" t="s">
        <v>262</v>
      </c>
    </row>
    <row r="27" spans="1:69" s="76" customFormat="1" ht="17.7" customHeight="1">
      <c r="A27" s="691" t="s">
        <v>38</v>
      </c>
      <c r="B27" s="692"/>
      <c r="C27" s="692"/>
      <c r="D27" s="1192" t="str">
        <f>IF('①収支予算書(様式)'!D27="","",'①収支予算書(様式)'!D27)</f>
        <v/>
      </c>
      <c r="E27" s="1193"/>
      <c r="F27" s="1194"/>
      <c r="G27" s="1195" t="str">
        <f>IF('①収支予算書(様式)'!G27="","",'①収支予算書(様式)'!G27)</f>
        <v/>
      </c>
      <c r="H27" s="1196"/>
      <c r="I27" s="1196"/>
      <c r="J27" s="1196"/>
      <c r="K27" s="1196"/>
      <c r="L27" s="1196"/>
      <c r="M27" s="1196"/>
      <c r="N27" s="1196"/>
      <c r="O27" s="1196"/>
      <c r="P27" s="1196"/>
      <c r="Q27" s="1196"/>
      <c r="R27" s="1196"/>
      <c r="S27" s="1196"/>
      <c r="T27" s="1196"/>
      <c r="U27" s="1196"/>
      <c r="V27" s="1196"/>
      <c r="W27" s="1196"/>
      <c r="X27" s="1196"/>
      <c r="Y27" s="1196"/>
      <c r="Z27" s="1196"/>
      <c r="AA27" s="1196"/>
      <c r="AB27" s="1196"/>
      <c r="AC27" s="1196"/>
      <c r="AD27" s="1204"/>
      <c r="AH27" s="240" t="s">
        <v>385</v>
      </c>
      <c r="AI27" s="241"/>
      <c r="AJ27" s="241"/>
      <c r="AK27" s="241"/>
      <c r="AL27" s="241"/>
      <c r="AM27" s="241"/>
      <c r="AN27" s="241"/>
      <c r="AO27" s="241"/>
      <c r="AP27" s="241"/>
      <c r="AQ27" s="241"/>
      <c r="AR27" s="241"/>
      <c r="AS27" s="77"/>
    </row>
    <row r="28" spans="1:69" s="76" customFormat="1" ht="17.7" customHeight="1">
      <c r="A28" s="689" t="s">
        <v>39</v>
      </c>
      <c r="B28" s="690"/>
      <c r="C28" s="690"/>
      <c r="D28" s="1201">
        <f>IF('①収支予算書(様式)'!D28="","",'①収支予算書(様式)'!D28)</f>
        <v>0</v>
      </c>
      <c r="E28" s="1202"/>
      <c r="F28" s="1203"/>
      <c r="G28" s="650" t="s">
        <v>288</v>
      </c>
      <c r="H28" s="651"/>
      <c r="I28" s="652"/>
      <c r="J28" s="1199" t="str">
        <f>IF('①収支予算書(様式)'!J28="","",'①収支予算書(様式)'!J28)</f>
        <v/>
      </c>
      <c r="K28" s="1200"/>
      <c r="L28" s="664" t="s">
        <v>289</v>
      </c>
      <c r="M28" s="665"/>
      <c r="N28" s="665"/>
      <c r="O28" s="665"/>
      <c r="P28" s="1199" t="str">
        <f>IF('①収支予算書(様式)'!P28="","",'①収支予算書(様式)'!P28)</f>
        <v/>
      </c>
      <c r="Q28" s="1200"/>
      <c r="R28" s="277"/>
      <c r="S28" s="277"/>
      <c r="T28" s="277"/>
      <c r="U28" s="277"/>
      <c r="V28" s="277"/>
      <c r="W28" s="277"/>
      <c r="X28" s="277"/>
      <c r="Y28" s="277"/>
      <c r="Z28" s="277"/>
      <c r="AA28" s="278"/>
      <c r="AB28" s="278"/>
      <c r="AC28" s="278"/>
      <c r="AD28" s="279"/>
      <c r="AH28" s="240" t="s">
        <v>386</v>
      </c>
      <c r="AI28" s="241"/>
      <c r="AJ28" s="241"/>
      <c r="AK28" s="241"/>
      <c r="AL28" s="241"/>
      <c r="AM28" s="241"/>
      <c r="AN28" s="241"/>
      <c r="AO28" s="241"/>
      <c r="AP28" s="241"/>
      <c r="AQ28" s="241"/>
      <c r="AR28" s="241"/>
      <c r="AS28" s="77"/>
    </row>
    <row r="29" spans="1:69" s="76" customFormat="1" ht="17.7" customHeight="1">
      <c r="A29" s="691" t="s">
        <v>40</v>
      </c>
      <c r="B29" s="692"/>
      <c r="C29" s="692"/>
      <c r="D29" s="1201">
        <f>IF('①収支予算書(様式)'!D29="","",'①収支予算書(様式)'!D29)</f>
        <v>0</v>
      </c>
      <c r="E29" s="1202"/>
      <c r="F29" s="1203"/>
      <c r="G29" s="650" t="s">
        <v>285</v>
      </c>
      <c r="H29" s="651"/>
      <c r="I29" s="652"/>
      <c r="J29" s="1199" t="str">
        <f>IF('①収支予算書(様式)'!J29="","",'①収支予算書(様式)'!J29)</f>
        <v/>
      </c>
      <c r="K29" s="1200"/>
      <c r="L29" s="666" t="s">
        <v>287</v>
      </c>
      <c r="M29" s="651"/>
      <c r="N29" s="651"/>
      <c r="O29" s="651"/>
      <c r="P29" s="1199" t="str">
        <f>IF('①収支予算書(様式)'!P29="","",'①収支予算書(様式)'!P29)</f>
        <v/>
      </c>
      <c r="Q29" s="1200"/>
      <c r="R29" s="666" t="s">
        <v>286</v>
      </c>
      <c r="S29" s="651"/>
      <c r="T29" s="651"/>
      <c r="U29" s="1199" t="str">
        <f>IF('①収支予算書(様式)'!U29="","",'①収支予算書(様式)'!U29)</f>
        <v/>
      </c>
      <c r="V29" s="1200"/>
      <c r="W29" s="277"/>
      <c r="X29" s="535" t="s">
        <v>408</v>
      </c>
      <c r="Y29" s="536"/>
      <c r="Z29" s="536"/>
      <c r="AA29" s="537"/>
      <c r="AB29" s="576">
        <f>IF('①収支予算書(様式)'!AB29="","",'①収支予算書(様式)'!AB29)</f>
        <v>0</v>
      </c>
      <c r="AC29" s="576"/>
      <c r="AD29" s="577"/>
      <c r="AH29" s="240" t="s">
        <v>443</v>
      </c>
      <c r="AI29" s="241"/>
      <c r="AJ29" s="241"/>
      <c r="AK29" s="241"/>
      <c r="AL29" s="241"/>
      <c r="AM29" s="241"/>
      <c r="AN29" s="241"/>
      <c r="AO29" s="241"/>
      <c r="AP29" s="241"/>
      <c r="AQ29" s="241"/>
      <c r="AR29" s="241"/>
      <c r="AS29" s="77"/>
    </row>
    <row r="30" spans="1:69" s="76" customFormat="1" ht="17.7" customHeight="1">
      <c r="A30" s="689" t="s">
        <v>41</v>
      </c>
      <c r="B30" s="690"/>
      <c r="C30" s="690"/>
      <c r="D30" s="1192" t="str">
        <f>IF('①収支予算書(様式)'!D30="","",'①収支予算書(様式)'!D30)</f>
        <v/>
      </c>
      <c r="E30" s="1193"/>
      <c r="F30" s="1194"/>
      <c r="G30" s="1195" t="str">
        <f>IF('①収支予算書(様式)'!G30="","",'①収支予算書(様式)'!G30)</f>
        <v/>
      </c>
      <c r="H30" s="1196"/>
      <c r="I30" s="1196"/>
      <c r="J30" s="1196"/>
      <c r="K30" s="1196"/>
      <c r="L30" s="1196"/>
      <c r="M30" s="1196"/>
      <c r="N30" s="1196"/>
      <c r="O30" s="1196"/>
      <c r="P30" s="1196"/>
      <c r="Q30" s="1196"/>
      <c r="R30" s="1196"/>
      <c r="S30" s="1196"/>
      <c r="T30" s="1196"/>
      <c r="U30" s="1196"/>
      <c r="V30" s="1196"/>
      <c r="W30" s="1196"/>
      <c r="X30" s="1196"/>
      <c r="Y30" s="1196"/>
      <c r="Z30" s="1196"/>
      <c r="AA30" s="1197"/>
      <c r="AB30" s="1197"/>
      <c r="AC30" s="1197"/>
      <c r="AD30" s="1198"/>
      <c r="AF30" s="160"/>
      <c r="AH30" s="14" t="s">
        <v>332</v>
      </c>
      <c r="AI30" s="241"/>
      <c r="AJ30" s="241"/>
      <c r="AK30" s="241"/>
      <c r="AL30" s="241"/>
      <c r="AM30" s="241"/>
      <c r="AN30" s="241"/>
      <c r="AO30" s="241"/>
      <c r="AP30" s="241"/>
      <c r="AQ30" s="241"/>
      <c r="AR30" s="241"/>
      <c r="AS30" s="77"/>
    </row>
    <row r="31" spans="1:69" s="76" customFormat="1" ht="17.7" customHeight="1" thickBot="1">
      <c r="A31" s="689" t="s">
        <v>42</v>
      </c>
      <c r="B31" s="690"/>
      <c r="C31" s="690"/>
      <c r="D31" s="1192" t="str">
        <f>IF('①収支予算書(様式)'!D31="","",'①収支予算書(様式)'!D31)</f>
        <v/>
      </c>
      <c r="E31" s="1193"/>
      <c r="F31" s="1194"/>
      <c r="G31" s="1195" t="str">
        <f>IF('①収支予算書(様式)'!G31="","",'①収支予算書(様式)'!G31)</f>
        <v/>
      </c>
      <c r="H31" s="1196"/>
      <c r="I31" s="1196"/>
      <c r="J31" s="1196"/>
      <c r="K31" s="1196"/>
      <c r="L31" s="1196"/>
      <c r="M31" s="1196"/>
      <c r="N31" s="1196"/>
      <c r="O31" s="1196"/>
      <c r="P31" s="1196"/>
      <c r="Q31" s="1196"/>
      <c r="R31" s="1196"/>
      <c r="S31" s="1196"/>
      <c r="T31" s="1196"/>
      <c r="U31" s="1196"/>
      <c r="V31" s="1196"/>
      <c r="W31" s="1196"/>
      <c r="X31" s="1196"/>
      <c r="Y31" s="1196"/>
      <c r="Z31" s="1196"/>
      <c r="AA31" s="1197"/>
      <c r="AB31" s="1197"/>
      <c r="AC31" s="1197"/>
      <c r="AD31" s="1198"/>
      <c r="AF31" s="76" t="s">
        <v>437</v>
      </c>
      <c r="AH31" s="178"/>
      <c r="AI31" s="203"/>
      <c r="AJ31" s="77"/>
      <c r="AK31" s="77"/>
      <c r="AL31" s="77"/>
      <c r="AM31" s="77"/>
      <c r="AN31" s="204"/>
      <c r="AO31" s="204"/>
      <c r="AP31" s="162"/>
      <c r="AQ31" s="162"/>
      <c r="AR31" s="162"/>
      <c r="AS31" s="77"/>
    </row>
    <row r="32" spans="1:69" s="76" customFormat="1" ht="17.7" customHeight="1" thickBot="1">
      <c r="A32" s="691" t="s">
        <v>43</v>
      </c>
      <c r="B32" s="692"/>
      <c r="C32" s="692"/>
      <c r="D32" s="1192" t="str">
        <f>IF('①収支予算書(様式)'!D32="","",'①収支予算書(様式)'!D32)</f>
        <v/>
      </c>
      <c r="E32" s="1193"/>
      <c r="F32" s="1194"/>
      <c r="G32" s="1195" t="str">
        <f>IF('①収支予算書(様式)'!G32="","",'①収支予算書(様式)'!G32)</f>
        <v/>
      </c>
      <c r="H32" s="1196"/>
      <c r="I32" s="1196"/>
      <c r="J32" s="1196"/>
      <c r="K32" s="1196"/>
      <c r="L32" s="1196"/>
      <c r="M32" s="1196"/>
      <c r="N32" s="1196"/>
      <c r="O32" s="1196"/>
      <c r="P32" s="1196"/>
      <c r="Q32" s="1196"/>
      <c r="R32" s="1196"/>
      <c r="S32" s="1196"/>
      <c r="T32" s="1196"/>
      <c r="U32" s="1196"/>
      <c r="V32" s="1196"/>
      <c r="W32" s="1196"/>
      <c r="X32" s="1196"/>
      <c r="Y32" s="1196"/>
      <c r="Z32" s="1196"/>
      <c r="AA32" s="1197"/>
      <c r="AB32" s="1197"/>
      <c r="AC32" s="1197"/>
      <c r="AD32" s="1198"/>
      <c r="AF32" s="810" t="s">
        <v>347</v>
      </c>
      <c r="AG32" s="811"/>
      <c r="AH32" s="290" t="s">
        <v>285</v>
      </c>
      <c r="AI32" s="292" t="s">
        <v>342</v>
      </c>
      <c r="AJ32" s="291" t="s">
        <v>292</v>
      </c>
      <c r="AK32" s="293" t="s">
        <v>286</v>
      </c>
      <c r="AL32" s="291" t="s">
        <v>292</v>
      </c>
      <c r="AM32" s="812" t="s">
        <v>11</v>
      </c>
      <c r="AN32" s="813"/>
      <c r="AO32" s="204"/>
      <c r="AP32" s="162"/>
      <c r="AQ32" s="162"/>
      <c r="AR32" s="162"/>
      <c r="AS32" s="77"/>
    </row>
    <row r="33" spans="1:98" s="76" customFormat="1" ht="17.7" customHeight="1" thickTop="1" thickBot="1">
      <c r="A33" s="700" t="s">
        <v>44</v>
      </c>
      <c r="B33" s="701"/>
      <c r="C33" s="701"/>
      <c r="D33" s="1184" t="str">
        <f>IF('①収支予算書(様式)'!D33="","",'①収支予算書(様式)'!D33)</f>
        <v/>
      </c>
      <c r="E33" s="1185"/>
      <c r="F33" s="1186"/>
      <c r="G33" s="1187" t="str">
        <f>IF('①収支予算書(様式)'!G33="","",'①収支予算書(様式)'!G33)</f>
        <v/>
      </c>
      <c r="H33" s="1188"/>
      <c r="I33" s="1188"/>
      <c r="J33" s="1188"/>
      <c r="K33" s="1188"/>
      <c r="L33" s="1188"/>
      <c r="M33" s="1188"/>
      <c r="N33" s="1188"/>
      <c r="O33" s="1188"/>
      <c r="P33" s="1188"/>
      <c r="Q33" s="1188"/>
      <c r="R33" s="1188"/>
      <c r="S33" s="1188"/>
      <c r="T33" s="1188"/>
      <c r="U33" s="1188"/>
      <c r="V33" s="1188"/>
      <c r="W33" s="1188"/>
      <c r="X33" s="1188"/>
      <c r="Y33" s="1188"/>
      <c r="Z33" s="1188"/>
      <c r="AA33" s="1188"/>
      <c r="AB33" s="1188"/>
      <c r="AC33" s="1188"/>
      <c r="AD33" s="1189"/>
      <c r="AF33" s="1190" t="str">
        <f>IF('①収支予算書(様式)'!AF33="","",'①収支予算書(様式)'!AF33)</f>
        <v/>
      </c>
      <c r="AG33" s="1191"/>
      <c r="AH33" s="333" t="str">
        <f>IF('①収支予算書(様式)'!AH33="","",'①収支予算書(様式)'!AH33)</f>
        <v/>
      </c>
      <c r="AI33" s="334" t="str">
        <f>IF('①収支予算書(様式)'!AI33="","",'①収支予算書(様式)'!AI33)</f>
        <v/>
      </c>
      <c r="AJ33" s="335">
        <f>IF('①収支予算書(様式)'!AJ33="","",'①収支予算書(様式)'!AJ33)</f>
        <v>0</v>
      </c>
      <c r="AK33" s="334" t="str">
        <f>IF('①収支予算書(様式)'!AK33="","",'①収支予算書(様式)'!AK33)</f>
        <v/>
      </c>
      <c r="AL33" s="335">
        <f>IF('①収支予算書(様式)'!AL33="","",'①収支予算書(様式)'!AL33)</f>
        <v>0</v>
      </c>
      <c r="AM33" s="1182">
        <f>IF('①収支予算書(様式)'!AM33="","",'①収支予算書(様式)'!AM33)</f>
        <v>0</v>
      </c>
      <c r="AN33" s="1183"/>
      <c r="AO33" s="204"/>
      <c r="AP33" s="162"/>
      <c r="AQ33" s="162"/>
      <c r="AR33" s="162"/>
      <c r="AS33" s="77"/>
    </row>
    <row r="34" spans="1:98" s="76" customFormat="1" ht="17.7" customHeight="1" thickBot="1">
      <c r="A34" s="707" t="s">
        <v>0</v>
      </c>
      <c r="B34" s="707"/>
      <c r="C34" s="707"/>
      <c r="D34" s="661">
        <f>IF('①収支予算書(様式)'!D34="","",'①収支予算書(様式)'!D34)</f>
        <v>0</v>
      </c>
      <c r="E34" s="662"/>
      <c r="F34" s="663"/>
      <c r="G34" s="79"/>
      <c r="H34" s="79"/>
      <c r="I34" s="79"/>
      <c r="J34" s="79"/>
      <c r="K34" s="79"/>
      <c r="L34" s="79"/>
      <c r="M34" s="79"/>
      <c r="N34" s="79"/>
      <c r="O34" s="79"/>
      <c r="P34" s="79"/>
      <c r="Q34" s="79"/>
      <c r="R34" s="79"/>
      <c r="S34" s="79"/>
      <c r="T34" s="79"/>
      <c r="U34" s="79"/>
      <c r="V34" s="79"/>
      <c r="W34" s="79"/>
      <c r="X34" s="79"/>
      <c r="Y34" s="80"/>
      <c r="Z34" s="80"/>
      <c r="AA34" s="80"/>
      <c r="AB34" s="80"/>
      <c r="AC34" s="80"/>
      <c r="AD34" s="80"/>
      <c r="AF34" s="1180" t="str">
        <f>IF('①収支予算書(様式)'!AF34="","",'①収支予算書(様式)'!AF34)</f>
        <v/>
      </c>
      <c r="AG34" s="1181"/>
      <c r="AH34" s="333" t="str">
        <f>IF('①収支予算書(様式)'!AH34="","",'①収支予算書(様式)'!AH34)</f>
        <v/>
      </c>
      <c r="AI34" s="334" t="str">
        <f>IF('①収支予算書(様式)'!AI34="","",'①収支予算書(様式)'!AI34)</f>
        <v/>
      </c>
      <c r="AJ34" s="335">
        <f>IF('①収支予算書(様式)'!AJ34="","",'①収支予算書(様式)'!AJ34)</f>
        <v>0</v>
      </c>
      <c r="AK34" s="334" t="str">
        <f>IF('①収支予算書(様式)'!AK34="","",'①収支予算書(様式)'!AK34)</f>
        <v/>
      </c>
      <c r="AL34" s="335">
        <f>IF('①収支予算書(様式)'!AL34="","",'①収支予算書(様式)'!AL34)</f>
        <v>0</v>
      </c>
      <c r="AM34" s="1182">
        <f>IF('①収支予算書(様式)'!AM34="","",'①収支予算書(様式)'!AM34)</f>
        <v>0</v>
      </c>
      <c r="AN34" s="1183"/>
      <c r="AO34" s="204"/>
      <c r="AP34" s="162"/>
      <c r="AQ34" s="162"/>
      <c r="AR34" s="162"/>
    </row>
    <row r="35" spans="1:98" s="76" customFormat="1" ht="15" customHeight="1">
      <c r="A35" s="81"/>
      <c r="B35" s="81"/>
      <c r="C35" s="81"/>
      <c r="D35" s="82"/>
      <c r="E35" s="82"/>
      <c r="F35" s="82"/>
      <c r="G35" s="83"/>
      <c r="H35" s="83"/>
      <c r="I35" s="83"/>
      <c r="J35" s="83"/>
      <c r="K35" s="83"/>
      <c r="L35" s="83"/>
      <c r="M35" s="83"/>
      <c r="N35" s="83"/>
      <c r="O35" s="83"/>
      <c r="P35" s="83"/>
      <c r="Q35" s="83"/>
      <c r="R35" s="83"/>
      <c r="S35" s="83"/>
      <c r="T35" s="83"/>
      <c r="U35" s="83"/>
      <c r="V35" s="83"/>
      <c r="W35" s="83"/>
      <c r="X35" s="83"/>
      <c r="AF35" s="1180" t="str">
        <f>IF('①収支予算書(様式)'!AF35="","",'①収支予算書(様式)'!AF35)</f>
        <v/>
      </c>
      <c r="AG35" s="1181"/>
      <c r="AH35" s="333" t="str">
        <f>IF('①収支予算書(様式)'!AH35="","",'①収支予算書(様式)'!AH35)</f>
        <v/>
      </c>
      <c r="AI35" s="334" t="str">
        <f>IF('①収支予算書(様式)'!AI35="","",'①収支予算書(様式)'!AI35)</f>
        <v/>
      </c>
      <c r="AJ35" s="335">
        <f>IF('①収支予算書(様式)'!AJ35="","",'①収支予算書(様式)'!AJ35)</f>
        <v>0</v>
      </c>
      <c r="AK35" s="334" t="str">
        <f>IF('①収支予算書(様式)'!AK35="","",'①収支予算書(様式)'!AK35)</f>
        <v/>
      </c>
      <c r="AL35" s="335">
        <f>IF('①収支予算書(様式)'!AL35="","",'①収支予算書(様式)'!AL35)</f>
        <v>0</v>
      </c>
      <c r="AM35" s="1182">
        <f>IF('①収支予算書(様式)'!AM35="","",'①収支予算書(様式)'!AM35)</f>
        <v>0</v>
      </c>
      <c r="AN35" s="1183"/>
      <c r="AO35" s="204"/>
      <c r="AP35" s="162"/>
      <c r="AQ35" s="162"/>
      <c r="AR35" s="162"/>
    </row>
    <row r="36" spans="1:98" s="77" customFormat="1" thickBot="1">
      <c r="A36" s="75" t="s">
        <v>21</v>
      </c>
      <c r="B36" s="80"/>
      <c r="C36" s="80"/>
      <c r="D36" s="84"/>
      <c r="E36" s="84"/>
      <c r="F36" s="84"/>
      <c r="G36" s="84"/>
      <c r="H36" s="84"/>
      <c r="I36" s="84"/>
      <c r="J36" s="84"/>
      <c r="K36" s="84"/>
      <c r="L36" s="84"/>
      <c r="M36" s="84"/>
      <c r="N36" s="84"/>
      <c r="O36" s="84"/>
      <c r="P36" s="84"/>
      <c r="Q36" s="84"/>
      <c r="R36" s="84"/>
      <c r="S36" s="84"/>
      <c r="T36" s="84"/>
      <c r="U36" s="84"/>
      <c r="V36" s="84"/>
      <c r="W36" s="84"/>
      <c r="X36" s="84"/>
      <c r="Y36" s="76"/>
      <c r="Z36" s="76"/>
      <c r="AA36" s="76"/>
      <c r="AB36" s="76"/>
      <c r="AC36" s="76"/>
      <c r="AD36" s="76"/>
      <c r="AE36" s="76"/>
      <c r="AF36" s="1175" t="str">
        <f>IF('①収支予算書(様式)'!AF36="","",'①収支予算書(様式)'!AF36)</f>
        <v/>
      </c>
      <c r="AG36" s="1176"/>
      <c r="AH36" s="336" t="str">
        <f>IF('①収支予算書(様式)'!AH36="","",'①収支予算書(様式)'!AH36)</f>
        <v/>
      </c>
      <c r="AI36" s="337" t="str">
        <f>IF('①収支予算書(様式)'!AI36="","",'①収支予算書(様式)'!AI36)</f>
        <v/>
      </c>
      <c r="AJ36" s="338">
        <f>IF('①収支予算書(様式)'!AJ36="","",'①収支予算書(様式)'!AJ36)</f>
        <v>0</v>
      </c>
      <c r="AK36" s="337" t="str">
        <f>IF('①収支予算書(様式)'!AK36="","",'①収支予算書(様式)'!AK36)</f>
        <v/>
      </c>
      <c r="AL36" s="338">
        <f>IF('①収支予算書(様式)'!AL36="","",'①収支予算書(様式)'!AL36)</f>
        <v>0</v>
      </c>
      <c r="AM36" s="1177">
        <f>IF('①収支予算書(様式)'!AM36="","",'①収支予算書(様式)'!AM36)</f>
        <v>0</v>
      </c>
      <c r="AN36" s="1178"/>
      <c r="AO36" s="204"/>
      <c r="AP36" s="162"/>
      <c r="AQ36" s="162"/>
      <c r="AR36" s="162"/>
      <c r="AS36" s="76"/>
      <c r="AT36" s="76"/>
      <c r="AU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row>
    <row r="37" spans="1:98" s="76" customFormat="1" ht="17.7" customHeight="1" thickBot="1">
      <c r="A37" s="715" t="s">
        <v>4</v>
      </c>
      <c r="B37" s="716"/>
      <c r="C37" s="717"/>
      <c r="D37" s="653" t="s">
        <v>244</v>
      </c>
      <c r="E37" s="654"/>
      <c r="F37" s="655"/>
      <c r="G37" s="642" t="s">
        <v>245</v>
      </c>
      <c r="H37" s="643"/>
      <c r="I37" s="643"/>
      <c r="J37" s="643"/>
      <c r="K37" s="643"/>
      <c r="L37" s="643"/>
      <c r="M37" s="643"/>
      <c r="N37" s="643"/>
      <c r="O37" s="643"/>
      <c r="P37" s="643"/>
      <c r="Q37" s="643"/>
      <c r="R37" s="643"/>
      <c r="S37" s="643"/>
      <c r="T37" s="643"/>
      <c r="U37" s="643"/>
      <c r="V37" s="643"/>
      <c r="W37" s="643"/>
      <c r="X37" s="643"/>
      <c r="Y37" s="643"/>
      <c r="Z37" s="643"/>
      <c r="AA37" s="643"/>
      <c r="AB37" s="643"/>
      <c r="AC37" s="643"/>
      <c r="AD37" s="644"/>
      <c r="AE37" s="77"/>
      <c r="AF37" s="207"/>
      <c r="AG37" s="207"/>
      <c r="AH37" s="339"/>
      <c r="AI37" s="340"/>
      <c r="AJ37" s="340"/>
      <c r="AK37" s="340"/>
      <c r="AL37" s="341" t="s">
        <v>348</v>
      </c>
      <c r="AM37" s="1179">
        <f>SUM(AM33:AN36)</f>
        <v>0</v>
      </c>
      <c r="AN37" s="1179"/>
      <c r="AO37" s="322" t="s">
        <v>438</v>
      </c>
      <c r="AP37" s="323"/>
      <c r="AQ37" s="323"/>
      <c r="AR37" s="323"/>
      <c r="AS37" s="324"/>
      <c r="AT37" s="324"/>
      <c r="AV37" s="77"/>
      <c r="AW37" s="77"/>
      <c r="AX37" s="77"/>
      <c r="AY37" s="77"/>
      <c r="AZ37" s="77"/>
      <c r="BA37" s="77"/>
      <c r="BB37" s="77"/>
      <c r="BC37" s="77"/>
      <c r="BD37" s="77"/>
      <c r="BE37" s="77"/>
      <c r="BR37" s="77"/>
      <c r="BS37" s="77"/>
      <c r="BT37" s="77"/>
      <c r="BU37" s="77"/>
      <c r="BV37" s="77"/>
      <c r="BW37" s="77"/>
      <c r="BX37" s="77"/>
      <c r="BY37" s="77"/>
      <c r="BZ37" s="77"/>
      <c r="CA37" s="77"/>
      <c r="CB37" s="77"/>
      <c r="CC37" s="77"/>
      <c r="CD37" s="77"/>
      <c r="CE37" s="77"/>
      <c r="CF37" s="77"/>
      <c r="CG37" s="77"/>
      <c r="CH37" s="77"/>
      <c r="CI37" s="77"/>
      <c r="CJ37" s="77"/>
      <c r="CK37" s="77"/>
      <c r="CL37" s="77"/>
      <c r="CM37" s="77"/>
      <c r="CN37" s="77"/>
      <c r="CO37" s="77"/>
      <c r="CP37" s="77"/>
      <c r="CQ37" s="77"/>
      <c r="CR37" s="77"/>
      <c r="CS37" s="77"/>
      <c r="CT37" s="77"/>
    </row>
    <row r="38" spans="1:98" s="76" customFormat="1" ht="17.7" customHeight="1" thickBot="1">
      <c r="A38" s="721" t="s">
        <v>3</v>
      </c>
      <c r="B38" s="722"/>
      <c r="C38" s="723"/>
      <c r="D38" s="670">
        <f>IF('①収支予算書(様式)'!D38="","",'①収支予算書(様式)'!D38)</f>
        <v>0</v>
      </c>
      <c r="E38" s="671"/>
      <c r="F38" s="672"/>
      <c r="G38" s="645" t="s">
        <v>291</v>
      </c>
      <c r="H38" s="629"/>
      <c r="I38" s="629"/>
      <c r="J38" s="628"/>
      <c r="K38" s="627" t="s">
        <v>392</v>
      </c>
      <c r="L38" s="628"/>
      <c r="M38" s="627" t="s">
        <v>393</v>
      </c>
      <c r="N38" s="629"/>
      <c r="O38" s="570" t="s">
        <v>290</v>
      </c>
      <c r="P38" s="571"/>
      <c r="Q38" s="617" t="s">
        <v>294</v>
      </c>
      <c r="R38" s="622"/>
      <c r="S38" s="570" t="s">
        <v>295</v>
      </c>
      <c r="T38" s="571"/>
      <c r="U38" s="562"/>
      <c r="V38" s="563"/>
      <c r="W38" s="611"/>
      <c r="X38" s="563"/>
      <c r="Y38" s="611"/>
      <c r="Z38" s="563"/>
      <c r="AA38" s="611"/>
      <c r="AB38" s="563"/>
      <c r="AC38" s="611"/>
      <c r="AD38" s="612"/>
      <c r="AF38" s="207"/>
      <c r="AG38" s="207"/>
      <c r="AH38" s="339"/>
      <c r="AI38" s="340"/>
      <c r="AJ38" s="340"/>
      <c r="AK38" s="340"/>
      <c r="AL38" s="340"/>
      <c r="AM38" s="340"/>
      <c r="AN38" s="340"/>
      <c r="AO38" s="340"/>
      <c r="AP38" s="340"/>
      <c r="AQ38" s="340"/>
      <c r="AR38" s="340"/>
      <c r="AS38" s="340"/>
      <c r="AT38" s="340"/>
      <c r="AU38" s="340"/>
      <c r="AV38" s="77"/>
      <c r="AW38" s="77"/>
      <c r="AX38" s="77"/>
      <c r="AY38" s="77"/>
      <c r="AZ38" s="77"/>
      <c r="BA38" s="77"/>
      <c r="BB38" s="77"/>
      <c r="BC38" s="77"/>
      <c r="BD38" s="77"/>
      <c r="BE38" s="77"/>
    </row>
    <row r="39" spans="1:98" s="76" customFormat="1" ht="17.7" customHeight="1" thickBot="1">
      <c r="A39" s="91"/>
      <c r="B39" s="92"/>
      <c r="C39" s="93"/>
      <c r="D39" s="155"/>
      <c r="E39" s="242"/>
      <c r="F39" s="242"/>
      <c r="G39" s="1156" t="str">
        <f>IF('①収支予算書(様式)'!G39="","",'①収支予算書(様式)'!G39)</f>
        <v/>
      </c>
      <c r="H39" s="1157"/>
      <c r="I39" s="1157"/>
      <c r="J39" s="1158"/>
      <c r="K39" s="538">
        <f>IF('①収支予算書(様式)'!K39="","",'①収支予算書(様式)'!K39)</f>
        <v>0</v>
      </c>
      <c r="L39" s="554"/>
      <c r="M39" s="529">
        <f>IF('①収支予算書(様式)'!M39="","",'①収支予算書(様式)'!M39)</f>
        <v>0</v>
      </c>
      <c r="N39" s="530"/>
      <c r="O39" s="529">
        <f>IF('①収支予算書(様式)'!O39="","",'①収支予算書(様式)'!O39)</f>
        <v>0</v>
      </c>
      <c r="P39" s="530"/>
      <c r="Q39" s="529">
        <f>IF('①収支予算書(様式)'!Q39="","",'①収支予算書(様式)'!Q39)</f>
        <v>0</v>
      </c>
      <c r="R39" s="621"/>
      <c r="S39" s="529">
        <f>IF('①収支予算書(様式)'!S39="","",'①収支予算書(様式)'!S39)</f>
        <v>0</v>
      </c>
      <c r="T39" s="530"/>
      <c r="U39" s="564"/>
      <c r="V39" s="565"/>
      <c r="W39" s="613"/>
      <c r="X39" s="565"/>
      <c r="Y39" s="613"/>
      <c r="Z39" s="565"/>
      <c r="AA39" s="613"/>
      <c r="AB39" s="565"/>
      <c r="AC39" s="613"/>
      <c r="AD39" s="614"/>
      <c r="AF39" s="76" t="s">
        <v>297</v>
      </c>
      <c r="AG39" s="77"/>
      <c r="AH39" s="697" t="s">
        <v>314</v>
      </c>
      <c r="AI39" s="698"/>
      <c r="AJ39" s="698"/>
      <c r="AK39" s="698"/>
      <c r="AL39" s="699"/>
      <c r="AM39" s="499" t="s">
        <v>339</v>
      </c>
      <c r="AN39" s="500"/>
      <c r="AO39" s="500"/>
      <c r="AP39" s="500"/>
      <c r="AQ39" s="500"/>
      <c r="AR39" s="500"/>
      <c r="AS39" s="500"/>
      <c r="AT39" s="500"/>
      <c r="AU39" s="501"/>
      <c r="AV39" s="77"/>
    </row>
    <row r="40" spans="1:98" s="76" customFormat="1" ht="17.7" customHeight="1" thickBot="1">
      <c r="A40" s="91"/>
      <c r="B40" s="92"/>
      <c r="C40" s="93"/>
      <c r="D40" s="155"/>
      <c r="E40" s="242"/>
      <c r="F40" s="242"/>
      <c r="G40" s="1156" t="str">
        <f>IF('①収支予算書(様式)'!G40="","",'①収支予算書(様式)'!G40)</f>
        <v/>
      </c>
      <c r="H40" s="1157"/>
      <c r="I40" s="1157"/>
      <c r="J40" s="1158"/>
      <c r="K40" s="538">
        <f>IF('①収支予算書(様式)'!K40="","",'①収支予算書(様式)'!K40)</f>
        <v>0</v>
      </c>
      <c r="L40" s="554"/>
      <c r="M40" s="529">
        <f>IF('①収支予算書(様式)'!M40="","",'①収支予算書(様式)'!M40)</f>
        <v>0</v>
      </c>
      <c r="N40" s="530"/>
      <c r="O40" s="529">
        <f>IF('①収支予算書(様式)'!O40="","",'①収支予算書(様式)'!O40)</f>
        <v>0</v>
      </c>
      <c r="P40" s="530"/>
      <c r="Q40" s="529">
        <f>IF('①収支予算書(様式)'!Q40="","",'①収支予算書(様式)'!Q40)</f>
        <v>0</v>
      </c>
      <c r="R40" s="621"/>
      <c r="S40" s="529">
        <f>IF('①収支予算書(様式)'!S40="","",'①収支予算書(様式)'!S40)</f>
        <v>0</v>
      </c>
      <c r="T40" s="530"/>
      <c r="U40" s="564"/>
      <c r="V40" s="565"/>
      <c r="W40" s="613"/>
      <c r="X40" s="565"/>
      <c r="Y40" s="613"/>
      <c r="Z40" s="565"/>
      <c r="AA40" s="613"/>
      <c r="AB40" s="565"/>
      <c r="AC40" s="613"/>
      <c r="AD40" s="614"/>
      <c r="AF40" s="695" t="s">
        <v>291</v>
      </c>
      <c r="AG40" s="696"/>
      <c r="AH40" s="296" t="s">
        <v>292</v>
      </c>
      <c r="AI40" s="297" t="s">
        <v>392</v>
      </c>
      <c r="AJ40" s="297" t="s">
        <v>393</v>
      </c>
      <c r="AK40" s="297" t="s">
        <v>290</v>
      </c>
      <c r="AL40" s="298" t="s">
        <v>294</v>
      </c>
      <c r="AM40" s="299" t="s">
        <v>292</v>
      </c>
      <c r="AN40" s="342" t="str">
        <f>IF('①収支予算書(様式)'!AN40="","",'①収支予算書(様式)'!AN40)</f>
        <v/>
      </c>
      <c r="AO40" s="342" t="str">
        <f>IF('①収支予算書(様式)'!AO40="","",'①収支予算書(様式)'!AO40)</f>
        <v/>
      </c>
      <c r="AP40" s="342" t="str">
        <f>IF('①収支予算書(様式)'!AP40="","",'①収支予算書(様式)'!AP40)</f>
        <v/>
      </c>
      <c r="AQ40" s="342" t="str">
        <f>IF('①収支予算書(様式)'!AQ40="","",'①収支予算書(様式)'!AQ40)</f>
        <v/>
      </c>
      <c r="AR40" s="342" t="str">
        <f>IF('①収支予算書(様式)'!AR40="","",'①収支予算書(様式)'!AR40)</f>
        <v/>
      </c>
      <c r="AS40" s="342" t="str">
        <f>IF('①収支予算書(様式)'!AS40="","",'①収支予算書(様式)'!AS40)</f>
        <v/>
      </c>
      <c r="AT40" s="342" t="str">
        <f>IF('①収支予算書(様式)'!AT40="","",'①収支予算書(様式)'!AT40)</f>
        <v/>
      </c>
      <c r="AU40" s="343" t="str">
        <f>IF('①収支予算書(様式)'!AU40="","",'①収支予算書(様式)'!AU40)</f>
        <v/>
      </c>
      <c r="AV40" s="313" t="s">
        <v>375</v>
      </c>
    </row>
    <row r="41" spans="1:98" s="76" customFormat="1" ht="17.7" customHeight="1" thickTop="1">
      <c r="A41" s="91"/>
      <c r="B41" s="92"/>
      <c r="C41" s="93"/>
      <c r="D41" s="155"/>
      <c r="E41" s="242"/>
      <c r="F41" s="242"/>
      <c r="G41" s="1156" t="str">
        <f>IF('①収支予算書(様式)'!G41="","",'①収支予算書(様式)'!G41)</f>
        <v/>
      </c>
      <c r="H41" s="1157"/>
      <c r="I41" s="1157"/>
      <c r="J41" s="1158"/>
      <c r="K41" s="538">
        <f>IF('①収支予算書(様式)'!K41="","",'①収支予算書(様式)'!K41)</f>
        <v>0</v>
      </c>
      <c r="L41" s="554"/>
      <c r="M41" s="529">
        <f>IF('①収支予算書(様式)'!M41="","",'①収支予算書(様式)'!M41)</f>
        <v>0</v>
      </c>
      <c r="N41" s="530"/>
      <c r="O41" s="529">
        <f>IF('①収支予算書(様式)'!O41="","",'①収支予算書(様式)'!O41)</f>
        <v>0</v>
      </c>
      <c r="P41" s="530"/>
      <c r="Q41" s="529">
        <f>IF('①収支予算書(様式)'!Q41="","",'①収支予算書(様式)'!Q41)</f>
        <v>0</v>
      </c>
      <c r="R41" s="621"/>
      <c r="S41" s="529">
        <f>IF('①収支予算書(様式)'!S41="","",'①収支予算書(様式)'!S41)</f>
        <v>0</v>
      </c>
      <c r="T41" s="530"/>
      <c r="U41" s="564"/>
      <c r="V41" s="565"/>
      <c r="W41" s="613"/>
      <c r="X41" s="565"/>
      <c r="Y41" s="613"/>
      <c r="Z41" s="565"/>
      <c r="AA41" s="613"/>
      <c r="AB41" s="565"/>
      <c r="AC41" s="613"/>
      <c r="AD41" s="614"/>
      <c r="AF41" s="1143" t="str">
        <f>IF('①収支予算書(様式)'!AF41="","",'①収支予算書(様式)'!AF41)</f>
        <v/>
      </c>
      <c r="AG41" s="1144"/>
      <c r="AH41" s="221">
        <f>IF('①収支予算書(様式)'!AH41="","",'①収支予算書(様式)'!AH41)</f>
        <v>0</v>
      </c>
      <c r="AI41" s="334" t="str">
        <f>IF('①収支予算書(様式)'!AI41="","",'①収支予算書(様式)'!AI41)</f>
        <v/>
      </c>
      <c r="AJ41" s="334" t="str">
        <f>IF('①収支予算書(様式)'!AJ41="","",'①収支予算書(様式)'!AJ41)</f>
        <v/>
      </c>
      <c r="AK41" s="334" t="str">
        <f>IF('①収支予算書(様式)'!AK41="","",'①収支予算書(様式)'!AK41)</f>
        <v/>
      </c>
      <c r="AL41" s="344" t="str">
        <f>IF('①収支予算書(様式)'!AL41="","",'①収支予算書(様式)'!AL41)</f>
        <v/>
      </c>
      <c r="AM41" s="225">
        <f>IF('①収支予算書(様式)'!AM41="","",'①収支予算書(様式)'!AM41)</f>
        <v>0</v>
      </c>
      <c r="AN41" s="345" t="str">
        <f>IF('①収支予算書(様式)'!AN41="","",'①収支予算書(様式)'!AN41)</f>
        <v/>
      </c>
      <c r="AO41" s="345" t="str">
        <f>IF('①収支予算書(様式)'!AO41="","",'①収支予算書(様式)'!AO41)</f>
        <v/>
      </c>
      <c r="AP41" s="345" t="str">
        <f>IF('①収支予算書(様式)'!AP41="","",'①収支予算書(様式)'!AP41)</f>
        <v/>
      </c>
      <c r="AQ41" s="345" t="str">
        <f>IF('①収支予算書(様式)'!AQ41="","",'①収支予算書(様式)'!AQ41)</f>
        <v/>
      </c>
      <c r="AR41" s="345" t="str">
        <f>IF('①収支予算書(様式)'!AR41="","",'①収支予算書(様式)'!AR41)</f>
        <v/>
      </c>
      <c r="AS41" s="345" t="str">
        <f>IF('①収支予算書(様式)'!AS41="","",'①収支予算書(様式)'!AS41)</f>
        <v/>
      </c>
      <c r="AT41" s="345" t="str">
        <f>IF('①収支予算書(様式)'!AT41="","",'①収支予算書(様式)'!AT41)</f>
        <v/>
      </c>
      <c r="AU41" s="346" t="str">
        <f>IF('①収支予算書(様式)'!AU41="","",'①収支予算書(様式)'!AU41)</f>
        <v/>
      </c>
    </row>
    <row r="42" spans="1:98" s="76" customFormat="1" ht="17.7" customHeight="1">
      <c r="A42" s="91"/>
      <c r="B42" s="92"/>
      <c r="C42" s="93"/>
      <c r="D42" s="155"/>
      <c r="E42" s="242"/>
      <c r="F42" s="242"/>
      <c r="G42" s="1156" t="str">
        <f>IF('①収支予算書(様式)'!G42="","",'①収支予算書(様式)'!G42)</f>
        <v/>
      </c>
      <c r="H42" s="1157"/>
      <c r="I42" s="1157"/>
      <c r="J42" s="1158"/>
      <c r="K42" s="538">
        <f>IF('①収支予算書(様式)'!K42="","",'①収支予算書(様式)'!K42)</f>
        <v>0</v>
      </c>
      <c r="L42" s="554"/>
      <c r="M42" s="529">
        <f>IF('①収支予算書(様式)'!M42="","",'①収支予算書(様式)'!M42)</f>
        <v>0</v>
      </c>
      <c r="N42" s="530"/>
      <c r="O42" s="529">
        <f>IF('①収支予算書(様式)'!O42="","",'①収支予算書(様式)'!O42)</f>
        <v>0</v>
      </c>
      <c r="P42" s="530"/>
      <c r="Q42" s="529">
        <f>IF('①収支予算書(様式)'!Q42="","",'①収支予算書(様式)'!Q42)</f>
        <v>0</v>
      </c>
      <c r="R42" s="621"/>
      <c r="S42" s="529">
        <f>IF('①収支予算書(様式)'!S42="","",'①収支予算書(様式)'!S42)</f>
        <v>0</v>
      </c>
      <c r="T42" s="530"/>
      <c r="U42" s="564"/>
      <c r="V42" s="565"/>
      <c r="W42" s="613"/>
      <c r="X42" s="565"/>
      <c r="Y42" s="613"/>
      <c r="Z42" s="565"/>
      <c r="AA42" s="613"/>
      <c r="AB42" s="565"/>
      <c r="AC42" s="613"/>
      <c r="AD42" s="614"/>
      <c r="AF42" s="1143" t="str">
        <f>IF('①収支予算書(様式)'!AF42="","",'①収支予算書(様式)'!AF42)</f>
        <v/>
      </c>
      <c r="AG42" s="1144"/>
      <c r="AH42" s="221">
        <f>IF('①収支予算書(様式)'!AH42="","",'①収支予算書(様式)'!AH42)</f>
        <v>0</v>
      </c>
      <c r="AI42" s="334" t="str">
        <f>IF('①収支予算書(様式)'!AI42="","",'①収支予算書(様式)'!AI42)</f>
        <v/>
      </c>
      <c r="AJ42" s="334" t="str">
        <f>IF('①収支予算書(様式)'!AJ42="","",'①収支予算書(様式)'!AJ42)</f>
        <v/>
      </c>
      <c r="AK42" s="334" t="str">
        <f>IF('①収支予算書(様式)'!AK42="","",'①収支予算書(様式)'!AK42)</f>
        <v/>
      </c>
      <c r="AL42" s="344" t="str">
        <f>IF('①収支予算書(様式)'!AL42="","",'①収支予算書(様式)'!AL42)</f>
        <v/>
      </c>
      <c r="AM42" s="225">
        <f>IF('①収支予算書(様式)'!AM42="","",'①収支予算書(様式)'!AM42)</f>
        <v>0</v>
      </c>
      <c r="AN42" s="334" t="str">
        <f>IF('①収支予算書(様式)'!AN42="","",'①収支予算書(様式)'!AN42)</f>
        <v/>
      </c>
      <c r="AO42" s="334" t="str">
        <f>IF('①収支予算書(様式)'!AO42="","",'①収支予算書(様式)'!AO42)</f>
        <v/>
      </c>
      <c r="AP42" s="334" t="str">
        <f>IF('①収支予算書(様式)'!AP42="","",'①収支予算書(様式)'!AP42)</f>
        <v/>
      </c>
      <c r="AQ42" s="334" t="str">
        <f>IF('①収支予算書(様式)'!AQ42="","",'①収支予算書(様式)'!AQ42)</f>
        <v/>
      </c>
      <c r="AR42" s="334" t="str">
        <f>IF('①収支予算書(様式)'!AR42="","",'①収支予算書(様式)'!AR42)</f>
        <v/>
      </c>
      <c r="AS42" s="334" t="str">
        <f>IF('①収支予算書(様式)'!AS42="","",'①収支予算書(様式)'!AS42)</f>
        <v/>
      </c>
      <c r="AT42" s="334" t="str">
        <f>IF('①収支予算書(様式)'!AT42="","",'①収支予算書(様式)'!AT42)</f>
        <v/>
      </c>
      <c r="AU42" s="347" t="str">
        <f>IF('①収支予算書(様式)'!AU42="","",'①収支予算書(様式)'!AU42)</f>
        <v/>
      </c>
    </row>
    <row r="43" spans="1:98" s="76" customFormat="1" ht="17.7" customHeight="1" thickBot="1">
      <c r="A43" s="95"/>
      <c r="B43" s="97"/>
      <c r="C43" s="96"/>
      <c r="D43" s="156"/>
      <c r="E43" s="243"/>
      <c r="F43" s="243"/>
      <c r="G43" s="1156" t="str">
        <f>IF('①収支予算書(様式)'!G43="","",'①収支予算書(様式)'!G43)</f>
        <v/>
      </c>
      <c r="H43" s="1157"/>
      <c r="I43" s="1157"/>
      <c r="J43" s="1158"/>
      <c r="K43" s="538">
        <f>IF('①収支予算書(様式)'!K43="","",'①収支予算書(様式)'!K43)</f>
        <v>0</v>
      </c>
      <c r="L43" s="554"/>
      <c r="M43" s="529">
        <f>IF('①収支予算書(様式)'!M43="","",'①収支予算書(様式)'!M43)</f>
        <v>0</v>
      </c>
      <c r="N43" s="530"/>
      <c r="O43" s="529">
        <f>IF('①収支予算書(様式)'!O43="","",'①収支予算書(様式)'!O43)</f>
        <v>0</v>
      </c>
      <c r="P43" s="530"/>
      <c r="Q43" s="529">
        <f>IF('①収支予算書(様式)'!Q43="","",'①収支予算書(様式)'!Q43)</f>
        <v>0</v>
      </c>
      <c r="R43" s="621"/>
      <c r="S43" s="529">
        <f>IF('①収支予算書(様式)'!S43="","",'①収支予算書(様式)'!S43)</f>
        <v>0</v>
      </c>
      <c r="T43" s="530"/>
      <c r="U43" s="566"/>
      <c r="V43" s="567"/>
      <c r="W43" s="615"/>
      <c r="X43" s="567"/>
      <c r="Y43" s="615"/>
      <c r="Z43" s="567"/>
      <c r="AA43" s="615"/>
      <c r="AB43" s="567"/>
      <c r="AC43" s="615"/>
      <c r="AD43" s="616"/>
      <c r="AF43" s="1143" t="str">
        <f>IF('①収支予算書(様式)'!AF43="","",'①収支予算書(様式)'!AF43)</f>
        <v/>
      </c>
      <c r="AG43" s="1144"/>
      <c r="AH43" s="221">
        <f>IF('①収支予算書(様式)'!AH43="","",'①収支予算書(様式)'!AH43)</f>
        <v>0</v>
      </c>
      <c r="AI43" s="334" t="str">
        <f>IF('①収支予算書(様式)'!AI43="","",'①収支予算書(様式)'!AI43)</f>
        <v/>
      </c>
      <c r="AJ43" s="334" t="str">
        <f>IF('①収支予算書(様式)'!AJ43="","",'①収支予算書(様式)'!AJ43)</f>
        <v/>
      </c>
      <c r="AK43" s="334" t="str">
        <f>IF('①収支予算書(様式)'!AK43="","",'①収支予算書(様式)'!AK43)</f>
        <v/>
      </c>
      <c r="AL43" s="344" t="str">
        <f>IF('①収支予算書(様式)'!AL43="","",'①収支予算書(様式)'!AL43)</f>
        <v/>
      </c>
      <c r="AM43" s="225">
        <f>IF('①収支予算書(様式)'!AM43="","",'①収支予算書(様式)'!AM43)</f>
        <v>0</v>
      </c>
      <c r="AN43" s="334" t="str">
        <f>IF('①収支予算書(様式)'!AN43="","",'①収支予算書(様式)'!AN43)</f>
        <v/>
      </c>
      <c r="AO43" s="334" t="str">
        <f>IF('①収支予算書(様式)'!AO43="","",'①収支予算書(様式)'!AO43)</f>
        <v/>
      </c>
      <c r="AP43" s="334" t="str">
        <f>IF('①収支予算書(様式)'!AP43="","",'①収支予算書(様式)'!AP43)</f>
        <v/>
      </c>
      <c r="AQ43" s="334" t="str">
        <f>IF('①収支予算書(様式)'!AQ43="","",'①収支予算書(様式)'!AQ43)</f>
        <v/>
      </c>
      <c r="AR43" s="334" t="str">
        <f>IF('①収支予算書(様式)'!AR43="","",'①収支予算書(様式)'!AR43)</f>
        <v/>
      </c>
      <c r="AS43" s="334" t="str">
        <f>IF('①収支予算書(様式)'!AS43="","",'①収支予算書(様式)'!AS43)</f>
        <v/>
      </c>
      <c r="AT43" s="334" t="str">
        <f>IF('①収支予算書(様式)'!AT43="","",'①収支予算書(様式)'!AT43)</f>
        <v/>
      </c>
      <c r="AU43" s="347" t="str">
        <f>IF('①収支予算書(様式)'!AU43="","",'①収支予算書(様式)'!AU43)</f>
        <v/>
      </c>
      <c r="AV43" s="313" t="s">
        <v>439</v>
      </c>
    </row>
    <row r="44" spans="1:98" s="76" customFormat="1" ht="17.7" customHeight="1">
      <c r="A44" s="721" t="s">
        <v>2</v>
      </c>
      <c r="B44" s="722"/>
      <c r="C44" s="723"/>
      <c r="D44" s="670">
        <f>IF('①収支予算書(様式)'!D44="","",'①収支予算書(様式)'!D44)</f>
        <v>0</v>
      </c>
      <c r="E44" s="671"/>
      <c r="F44" s="672"/>
      <c r="G44" s="636" t="s">
        <v>313</v>
      </c>
      <c r="H44" s="637"/>
      <c r="I44" s="637"/>
      <c r="J44" s="638"/>
      <c r="K44" s="627" t="s">
        <v>391</v>
      </c>
      <c r="L44" s="628"/>
      <c r="M44" s="570" t="s">
        <v>290</v>
      </c>
      <c r="N44" s="571"/>
      <c r="O44" s="570" t="s">
        <v>315</v>
      </c>
      <c r="P44" s="571"/>
      <c r="Q44" s="570" t="s">
        <v>308</v>
      </c>
      <c r="R44" s="620"/>
      <c r="S44" s="617" t="s">
        <v>304</v>
      </c>
      <c r="T44" s="618"/>
      <c r="U44" s="570" t="s">
        <v>307</v>
      </c>
      <c r="V44" s="571"/>
      <c r="W44" s="570" t="s">
        <v>305</v>
      </c>
      <c r="X44" s="620"/>
      <c r="Y44" s="570" t="s">
        <v>306</v>
      </c>
      <c r="Z44" s="571"/>
      <c r="AA44" s="562"/>
      <c r="AB44" s="563"/>
      <c r="AC44" s="611"/>
      <c r="AD44" s="612"/>
      <c r="AF44" s="1143" t="str">
        <f>IF('①収支予算書(様式)'!AF44="","",'①収支予算書(様式)'!AF44)</f>
        <v/>
      </c>
      <c r="AG44" s="1144"/>
      <c r="AH44" s="221">
        <f>IF('①収支予算書(様式)'!AH44="","",'①収支予算書(様式)'!AH44)</f>
        <v>0</v>
      </c>
      <c r="AI44" s="334" t="str">
        <f>IF('①収支予算書(様式)'!AI44="","",'①収支予算書(様式)'!AI44)</f>
        <v/>
      </c>
      <c r="AJ44" s="334" t="str">
        <f>IF('①収支予算書(様式)'!AJ44="","",'①収支予算書(様式)'!AJ44)</f>
        <v/>
      </c>
      <c r="AK44" s="334" t="str">
        <f>IF('①収支予算書(様式)'!AK44="","",'①収支予算書(様式)'!AK44)</f>
        <v/>
      </c>
      <c r="AL44" s="344" t="str">
        <f>IF('①収支予算書(様式)'!AL44="","",'①収支予算書(様式)'!AL44)</f>
        <v/>
      </c>
      <c r="AM44" s="225">
        <f>IF('①収支予算書(様式)'!AM44="","",'①収支予算書(様式)'!AM44)</f>
        <v>0</v>
      </c>
      <c r="AN44" s="334" t="str">
        <f>IF('①収支予算書(様式)'!AN44="","",'①収支予算書(様式)'!AN44)</f>
        <v/>
      </c>
      <c r="AO44" s="334" t="str">
        <f>IF('①収支予算書(様式)'!AO44="","",'①収支予算書(様式)'!AO44)</f>
        <v/>
      </c>
      <c r="AP44" s="334" t="str">
        <f>IF('①収支予算書(様式)'!AP44="","",'①収支予算書(様式)'!AP44)</f>
        <v/>
      </c>
      <c r="AQ44" s="334" t="str">
        <f>IF('①収支予算書(様式)'!AQ44="","",'①収支予算書(様式)'!AQ44)</f>
        <v/>
      </c>
      <c r="AR44" s="334" t="str">
        <f>IF('①収支予算書(様式)'!AR44="","",'①収支予算書(様式)'!AR44)</f>
        <v/>
      </c>
      <c r="AS44" s="334" t="str">
        <f>IF('①収支予算書(様式)'!AS44="","",'①収支予算書(様式)'!AS44)</f>
        <v/>
      </c>
      <c r="AT44" s="334" t="str">
        <f>IF('①収支予算書(様式)'!AT44="","",'①収支予算書(様式)'!AT44)</f>
        <v/>
      </c>
      <c r="AU44" s="347" t="str">
        <f>IF('①収支予算書(様式)'!AU44="","",'①収支予算書(様式)'!AU44)</f>
        <v/>
      </c>
    </row>
    <row r="45" spans="1:98" s="76" customFormat="1" ht="17.7" customHeight="1" thickBot="1">
      <c r="A45" s="91"/>
      <c r="B45" s="92"/>
      <c r="C45" s="93"/>
      <c r="D45" s="155"/>
      <c r="E45" s="242"/>
      <c r="F45" s="242"/>
      <c r="G45" s="1156" t="str">
        <f>IF('①収支予算書(様式)'!G45="","",'①収支予算書(様式)'!G45)</f>
        <v>前日入り(ｺｰﾄCHK)</v>
      </c>
      <c r="H45" s="1157"/>
      <c r="I45" s="1157"/>
      <c r="J45" s="1158"/>
      <c r="K45" s="538">
        <f>IF('①収支予算書(様式)'!K45="","",'①収支予算書(様式)'!K45)</f>
        <v>0</v>
      </c>
      <c r="L45" s="554"/>
      <c r="M45" s="529">
        <f>IF('①収支予算書(様式)'!M45="","",'①収支予算書(様式)'!M45)</f>
        <v>0</v>
      </c>
      <c r="N45" s="530"/>
      <c r="O45" s="529">
        <f>IF('①収支予算書(様式)'!O45="","",'①収支予算書(様式)'!O45)</f>
        <v>0</v>
      </c>
      <c r="P45" s="530"/>
      <c r="Q45" s="529">
        <f>IF('①収支予算書(様式)'!Q45="","",'①収支予算書(様式)'!Q45)</f>
        <v>0</v>
      </c>
      <c r="R45" s="621"/>
      <c r="S45" s="529">
        <f>IF('①収支予算書(様式)'!S45="","",'①収支予算書(様式)'!S45)</f>
        <v>0</v>
      </c>
      <c r="T45" s="530"/>
      <c r="U45" s="529">
        <f>IF('①収支予算書(様式)'!U45="","",'①収支予算書(様式)'!U45)</f>
        <v>0</v>
      </c>
      <c r="V45" s="530"/>
      <c r="W45" s="529">
        <f>IF('①収支予算書(様式)'!W45="","",'①収支予算書(様式)'!W45)</f>
        <v>0</v>
      </c>
      <c r="X45" s="621"/>
      <c r="Y45" s="529">
        <f>IF('①収支予算書(様式)'!Y45="","",'①収支予算書(様式)'!Y45)</f>
        <v>0</v>
      </c>
      <c r="Z45" s="530"/>
      <c r="AA45" s="564"/>
      <c r="AB45" s="565"/>
      <c r="AC45" s="613"/>
      <c r="AD45" s="614"/>
      <c r="AF45" s="1173" t="str">
        <f>IF('①収支予算書(様式)'!AF45="","",'①収支予算書(様式)'!AF45)</f>
        <v/>
      </c>
      <c r="AG45" s="1174"/>
      <c r="AH45" s="224">
        <f>IF('①収支予算書(様式)'!AH45="","",'①収支予算書(様式)'!AH45)</f>
        <v>0</v>
      </c>
      <c r="AI45" s="337" t="str">
        <f>IF('①収支予算書(様式)'!AI45="","",'①収支予算書(様式)'!AI45)</f>
        <v/>
      </c>
      <c r="AJ45" s="337" t="str">
        <f>IF('①収支予算書(様式)'!AJ45="","",'①収支予算書(様式)'!AJ45)</f>
        <v/>
      </c>
      <c r="AK45" s="337" t="str">
        <f>IF('①収支予算書(様式)'!AK45="","",'①収支予算書(様式)'!AK45)</f>
        <v/>
      </c>
      <c r="AL45" s="348" t="str">
        <f>IF('①収支予算書(様式)'!AL45="","",'①収支予算書(様式)'!AL45)</f>
        <v/>
      </c>
      <c r="AM45" s="229">
        <f>IF('①収支予算書(様式)'!AM45="","",'①収支予算書(様式)'!AM45)</f>
        <v>0</v>
      </c>
      <c r="AN45" s="337" t="str">
        <f>IF('①収支予算書(様式)'!AN45="","",'①収支予算書(様式)'!AN45)</f>
        <v/>
      </c>
      <c r="AO45" s="337" t="str">
        <f>IF('①収支予算書(様式)'!AO45="","",'①収支予算書(様式)'!AO45)</f>
        <v/>
      </c>
      <c r="AP45" s="337" t="str">
        <f>IF('①収支予算書(様式)'!AP45="","",'①収支予算書(様式)'!AP45)</f>
        <v/>
      </c>
      <c r="AQ45" s="337" t="str">
        <f>IF('①収支予算書(様式)'!AQ45="","",'①収支予算書(様式)'!AQ45)</f>
        <v/>
      </c>
      <c r="AR45" s="337" t="str">
        <f>IF('①収支予算書(様式)'!AR45="","",'①収支予算書(様式)'!AR45)</f>
        <v/>
      </c>
      <c r="AS45" s="337" t="str">
        <f>IF('①収支予算書(様式)'!AS45="","",'①収支予算書(様式)'!AS45)</f>
        <v/>
      </c>
      <c r="AT45" s="337" t="str">
        <f>IF('①収支予算書(様式)'!AT45="","",'①収支予算書(様式)'!AT45)</f>
        <v/>
      </c>
      <c r="AU45" s="349" t="str">
        <f>IF('①収支予算書(様式)'!AU45="","",'①収支予算書(様式)'!AU45)</f>
        <v/>
      </c>
    </row>
    <row r="46" spans="1:98" s="76" customFormat="1" ht="17.7" customHeight="1">
      <c r="A46" s="91"/>
      <c r="B46" s="92"/>
      <c r="C46" s="93"/>
      <c r="D46" s="155"/>
      <c r="E46" s="242"/>
      <c r="F46" s="242"/>
      <c r="G46" s="1156" t="str">
        <f>IF('①収支予算書(様式)'!G46="","",'①収支予算書(様式)'!G46)</f>
        <v/>
      </c>
      <c r="H46" s="1157"/>
      <c r="I46" s="1157"/>
      <c r="J46" s="1158"/>
      <c r="K46" s="538">
        <f>IF('①収支予算書(様式)'!K46="","",'①収支予算書(様式)'!K46)</f>
        <v>0</v>
      </c>
      <c r="L46" s="554"/>
      <c r="M46" s="529">
        <f>IF('①収支予算書(様式)'!M46="","",'①収支予算書(様式)'!M46)</f>
        <v>0</v>
      </c>
      <c r="N46" s="530"/>
      <c r="O46" s="529">
        <f>IF('①収支予算書(様式)'!O46="","",'①収支予算書(様式)'!O46)</f>
        <v>0</v>
      </c>
      <c r="P46" s="530"/>
      <c r="Q46" s="529">
        <f>IF('①収支予算書(様式)'!Q46="","",'①収支予算書(様式)'!Q46)</f>
        <v>0</v>
      </c>
      <c r="R46" s="621"/>
      <c r="S46" s="529">
        <f>IF('①収支予算書(様式)'!S46="","",'①収支予算書(様式)'!S46)</f>
        <v>0</v>
      </c>
      <c r="T46" s="530"/>
      <c r="U46" s="529">
        <f>IF('①収支予算書(様式)'!U46="","",'①収支予算書(様式)'!U46)</f>
        <v>0</v>
      </c>
      <c r="V46" s="530"/>
      <c r="W46" s="529">
        <f>IF('①収支予算書(様式)'!W46="","",'①収支予算書(様式)'!W46)</f>
        <v>0</v>
      </c>
      <c r="X46" s="621"/>
      <c r="Y46" s="529">
        <f>IF('①収支予算書(様式)'!Y46="","",'①収支予算書(様式)'!Y46)</f>
        <v>0</v>
      </c>
      <c r="Z46" s="530"/>
      <c r="AA46" s="564"/>
      <c r="AB46" s="565"/>
      <c r="AC46" s="613"/>
      <c r="AD46" s="614"/>
      <c r="AF46" s="89"/>
      <c r="AG46" s="180" t="s">
        <v>292</v>
      </c>
      <c r="AH46" s="325">
        <f>SUM(AH41:AH45)</f>
        <v>0</v>
      </c>
      <c r="AI46" s="89"/>
      <c r="AJ46" s="89"/>
      <c r="AK46" s="89"/>
      <c r="AL46" s="180" t="s">
        <v>292</v>
      </c>
      <c r="AM46" s="325">
        <f>SUM(AM41:AM45)</f>
        <v>0</v>
      </c>
      <c r="AN46" s="89"/>
      <c r="AO46" s="185"/>
      <c r="AP46" s="184"/>
      <c r="AQ46" s="184"/>
      <c r="AR46" s="184"/>
      <c r="AS46" s="184"/>
      <c r="AT46" s="184"/>
      <c r="AU46" s="184"/>
    </row>
    <row r="47" spans="1:98" s="76" customFormat="1" ht="17.7" customHeight="1">
      <c r="A47" s="91"/>
      <c r="B47" s="92"/>
      <c r="C47" s="93"/>
      <c r="D47" s="155"/>
      <c r="E47" s="242"/>
      <c r="F47" s="242"/>
      <c r="G47" s="1156" t="str">
        <f>IF('①収支予算書(様式)'!G47="","",'①収支予算書(様式)'!G47)</f>
        <v/>
      </c>
      <c r="H47" s="1157"/>
      <c r="I47" s="1157"/>
      <c r="J47" s="1158"/>
      <c r="K47" s="538">
        <f>IF('①収支予算書(様式)'!K47="","",'①収支予算書(様式)'!K47)</f>
        <v>0</v>
      </c>
      <c r="L47" s="554"/>
      <c r="M47" s="529">
        <f>IF('①収支予算書(様式)'!M47="","",'①収支予算書(様式)'!M47)</f>
        <v>0</v>
      </c>
      <c r="N47" s="530"/>
      <c r="O47" s="529">
        <f>IF('①収支予算書(様式)'!O47="","",'①収支予算書(様式)'!O47)</f>
        <v>0</v>
      </c>
      <c r="P47" s="530"/>
      <c r="Q47" s="529">
        <f>IF('①収支予算書(様式)'!Q47="","",'①収支予算書(様式)'!Q47)</f>
        <v>0</v>
      </c>
      <c r="R47" s="621"/>
      <c r="S47" s="529">
        <f>IF('①収支予算書(様式)'!S47="","",'①収支予算書(様式)'!S47)</f>
        <v>0</v>
      </c>
      <c r="T47" s="530"/>
      <c r="U47" s="529">
        <f>IF('①収支予算書(様式)'!U47="","",'①収支予算書(様式)'!U47)</f>
        <v>0</v>
      </c>
      <c r="V47" s="530"/>
      <c r="W47" s="529">
        <f>IF('①収支予算書(様式)'!W47="","",'①収支予算書(様式)'!W47)</f>
        <v>0</v>
      </c>
      <c r="X47" s="621"/>
      <c r="Y47" s="529">
        <f>IF('①収支予算書(様式)'!Y47="","",'①収支予算書(様式)'!Y47)</f>
        <v>0</v>
      </c>
      <c r="Z47" s="530"/>
      <c r="AA47" s="564"/>
      <c r="AB47" s="565"/>
      <c r="AC47" s="613"/>
      <c r="AD47" s="614"/>
      <c r="AF47" s="732" t="s">
        <v>338</v>
      </c>
      <c r="AG47" s="732"/>
      <c r="AH47" s="326">
        <f>AH46+AM46</f>
        <v>0</v>
      </c>
      <c r="AI47" s="184"/>
      <c r="AJ47" s="184"/>
      <c r="AK47" s="184"/>
      <c r="AL47" s="184"/>
      <c r="AM47" s="184"/>
      <c r="AN47" s="184"/>
      <c r="AO47" s="184"/>
      <c r="AP47" s="184"/>
      <c r="AQ47" s="184"/>
      <c r="AR47" s="184"/>
      <c r="AS47" s="184"/>
      <c r="AT47" s="184"/>
      <c r="AU47" s="184"/>
    </row>
    <row r="48" spans="1:98" s="76" customFormat="1" ht="17.7" customHeight="1" thickBot="1">
      <c r="A48" s="91"/>
      <c r="B48" s="92"/>
      <c r="C48" s="93"/>
      <c r="D48" s="155"/>
      <c r="E48" s="242"/>
      <c r="F48" s="242"/>
      <c r="G48" s="1156" t="str">
        <f>IF('①収支予算書(様式)'!G48="","",'①収支予算書(様式)'!G48)</f>
        <v/>
      </c>
      <c r="H48" s="1157"/>
      <c r="I48" s="1157"/>
      <c r="J48" s="1158"/>
      <c r="K48" s="538">
        <f>IF('①収支予算書(様式)'!K48="","",'①収支予算書(様式)'!K48)</f>
        <v>0</v>
      </c>
      <c r="L48" s="554"/>
      <c r="M48" s="529">
        <f>IF('①収支予算書(様式)'!M48="","",'①収支予算書(様式)'!M48)</f>
        <v>0</v>
      </c>
      <c r="N48" s="530"/>
      <c r="O48" s="529">
        <f>IF('①収支予算書(様式)'!O48="","",'①収支予算書(様式)'!O48)</f>
        <v>0</v>
      </c>
      <c r="P48" s="530"/>
      <c r="Q48" s="529">
        <f>IF('①収支予算書(様式)'!Q48="","",'①収支予算書(様式)'!Q48)</f>
        <v>0</v>
      </c>
      <c r="R48" s="621"/>
      <c r="S48" s="529">
        <f>IF('①収支予算書(様式)'!S48="","",'①収支予算書(様式)'!S48)</f>
        <v>0</v>
      </c>
      <c r="T48" s="530"/>
      <c r="U48" s="529">
        <f>IF('①収支予算書(様式)'!U48="","",'①収支予算書(様式)'!U48)</f>
        <v>0</v>
      </c>
      <c r="V48" s="530"/>
      <c r="W48" s="529">
        <f>IF('①収支予算書(様式)'!W48="","",'①収支予算書(様式)'!W48)</f>
        <v>0</v>
      </c>
      <c r="X48" s="621"/>
      <c r="Y48" s="529">
        <f>IF('①収支予算書(様式)'!Y48="","",'①収支予算書(様式)'!Y48)</f>
        <v>0</v>
      </c>
      <c r="Z48" s="530"/>
      <c r="AA48" s="564"/>
      <c r="AB48" s="565"/>
      <c r="AC48" s="613"/>
      <c r="AD48" s="614"/>
      <c r="AF48" s="178"/>
      <c r="AG48" s="178"/>
      <c r="AH48" s="177"/>
      <c r="AO48" s="77"/>
    </row>
    <row r="49" spans="1:70" s="76" customFormat="1" ht="17.7" customHeight="1" thickBot="1">
      <c r="A49" s="95"/>
      <c r="B49" s="97"/>
      <c r="C49" s="96"/>
      <c r="D49" s="156"/>
      <c r="E49" s="243"/>
      <c r="F49" s="243"/>
      <c r="G49" s="1167" t="str">
        <f>IF('①収支予算書(様式)'!G49="","",'①収支予算書(様式)'!G49)</f>
        <v/>
      </c>
      <c r="H49" s="1168"/>
      <c r="I49" s="1168"/>
      <c r="J49" s="1169"/>
      <c r="K49" s="1170">
        <f>IF('①収支予算書(様式)'!K49="","",'①収支予算書(様式)'!K49)</f>
        <v>0</v>
      </c>
      <c r="L49" s="1171"/>
      <c r="M49" s="1161">
        <f>IF('①収支予算書(様式)'!M49="","",'①収支予算書(様式)'!M49)</f>
        <v>0</v>
      </c>
      <c r="N49" s="1162"/>
      <c r="O49" s="1161">
        <f>IF('①収支予算書(様式)'!O49="","",'①収支予算書(様式)'!O49)</f>
        <v>0</v>
      </c>
      <c r="P49" s="1162"/>
      <c r="Q49" s="1161">
        <f>IF('①収支予算書(様式)'!Q49="","",'①収支予算書(様式)'!Q49)</f>
        <v>0</v>
      </c>
      <c r="R49" s="1172"/>
      <c r="S49" s="1161">
        <f>IF('①収支予算書(様式)'!S49="","",'①収支予算書(様式)'!S49)</f>
        <v>0</v>
      </c>
      <c r="T49" s="1162"/>
      <c r="U49" s="1161">
        <f>IF('①収支予算書(様式)'!U49="","",'①収支予算書(様式)'!U49)</f>
        <v>0</v>
      </c>
      <c r="V49" s="1162"/>
      <c r="W49" s="1161">
        <f>IF('①収支予算書(様式)'!W49="","",'①収支予算書(様式)'!W49)</f>
        <v>0</v>
      </c>
      <c r="X49" s="1172"/>
      <c r="Y49" s="1161">
        <f>IF('①収支予算書(様式)'!Y49="","",'①収支予算書(様式)'!Y49)</f>
        <v>0</v>
      </c>
      <c r="Z49" s="1162"/>
      <c r="AA49" s="1163"/>
      <c r="AB49" s="1164"/>
      <c r="AC49" s="1165"/>
      <c r="AD49" s="1166"/>
      <c r="AF49" s="525" t="s">
        <v>296</v>
      </c>
      <c r="AG49" s="526"/>
      <c r="AH49" s="697" t="s">
        <v>314</v>
      </c>
      <c r="AI49" s="698"/>
      <c r="AJ49" s="698"/>
      <c r="AK49" s="699"/>
      <c r="AL49" s="499" t="s">
        <v>299</v>
      </c>
      <c r="AM49" s="500"/>
      <c r="AN49" s="500"/>
      <c r="AO49" s="500"/>
      <c r="AP49" s="500"/>
      <c r="AQ49" s="500"/>
      <c r="AR49" s="500"/>
      <c r="AS49" s="500"/>
      <c r="AT49" s="500"/>
      <c r="AU49" s="500"/>
      <c r="AV49" s="501"/>
      <c r="AW49" s="502" t="s">
        <v>303</v>
      </c>
      <c r="AX49" s="1105"/>
      <c r="AY49" s="503"/>
      <c r="AZ49" s="503"/>
      <c r="BA49" s="503"/>
      <c r="BB49" s="504"/>
      <c r="BL49" s="114"/>
      <c r="BM49" s="114"/>
      <c r="BN49" s="114"/>
      <c r="BO49" s="77"/>
      <c r="BP49" s="77"/>
      <c r="BQ49" s="77"/>
      <c r="BR49" s="77"/>
    </row>
    <row r="50" spans="1:70" s="76" customFormat="1" ht="17.7" customHeight="1" thickBot="1">
      <c r="A50" s="718" t="s">
        <v>1</v>
      </c>
      <c r="B50" s="719"/>
      <c r="C50" s="720"/>
      <c r="D50" s="667">
        <f>IF('①収支予算書(様式)'!D50="","",'①収支予算書(様式)'!D50)</f>
        <v>0</v>
      </c>
      <c r="E50" s="668"/>
      <c r="F50" s="669"/>
      <c r="G50" s="1118" t="str">
        <f>IF('①収支予算書(様式)'!G50="","",'①収支予算書(様式)'!G50)</f>
        <v/>
      </c>
      <c r="H50" s="1119"/>
      <c r="I50" s="1119"/>
      <c r="J50" s="1120"/>
      <c r="K50" s="1121" t="str">
        <f>IF('①収支予算書(様式)'!K50="","",'①収支予算書(様式)'!K50)</f>
        <v/>
      </c>
      <c r="L50" s="1122"/>
      <c r="M50" s="1123" t="str">
        <f>IF('①収支予算書(様式)'!M50="","",'①収支予算書(様式)'!M50)</f>
        <v/>
      </c>
      <c r="N50" s="1123"/>
      <c r="O50" s="1123"/>
      <c r="P50" s="1123"/>
      <c r="Q50" s="1121" t="str">
        <f>IF('①収支予算書(様式)'!Q50="","",'①収支予算書(様式)'!Q50)</f>
        <v/>
      </c>
      <c r="R50" s="1122"/>
      <c r="S50" s="1123" t="str">
        <f>IF('①収支予算書(様式)'!S50="","",'①収支予算書(様式)'!S50)</f>
        <v/>
      </c>
      <c r="T50" s="1123"/>
      <c r="U50" s="1123"/>
      <c r="V50" s="1123"/>
      <c r="W50" s="1121" t="str">
        <f>IF('①収支予算書(様式)'!W50="","",'①収支予算書(様式)'!W50)</f>
        <v/>
      </c>
      <c r="X50" s="1122"/>
      <c r="Y50" s="1115" t="str">
        <f>IF('①収支予算書(様式)'!Y50="","",'①収支予算書(様式)'!Y50)</f>
        <v/>
      </c>
      <c r="Z50" s="1115"/>
      <c r="AA50" s="1115"/>
      <c r="AB50" s="1115"/>
      <c r="AC50" s="1116" t="str">
        <f>IF('①収支予算書(様式)'!AC50="","",'①収支予算書(様式)'!AC50)</f>
        <v/>
      </c>
      <c r="AD50" s="1117"/>
      <c r="AF50" s="726" t="s">
        <v>316</v>
      </c>
      <c r="AG50" s="727"/>
      <c r="AH50" s="296" t="s">
        <v>292</v>
      </c>
      <c r="AI50" s="300" t="s">
        <v>390</v>
      </c>
      <c r="AJ50" s="301" t="s">
        <v>290</v>
      </c>
      <c r="AK50" s="302" t="s">
        <v>300</v>
      </c>
      <c r="AL50" s="296" t="s">
        <v>292</v>
      </c>
      <c r="AM50" s="350" t="str">
        <f>IF('①収支予算書(様式)'!AM50="","",'①収支予算書(様式)'!AM50)</f>
        <v/>
      </c>
      <c r="AN50" s="350" t="str">
        <f>IF('①収支予算書(様式)'!AN50="","",'①収支予算書(様式)'!AN50)</f>
        <v/>
      </c>
      <c r="AO50" s="350" t="str">
        <f>IF('①収支予算書(様式)'!AO50="","",'①収支予算書(様式)'!AO50)</f>
        <v/>
      </c>
      <c r="AP50" s="350" t="str">
        <f>IF('①収支予算書(様式)'!AP50="","",'①収支予算書(様式)'!AP50)</f>
        <v/>
      </c>
      <c r="AQ50" s="350" t="str">
        <f>IF('①収支予算書(様式)'!AQ50="","",'①収支予算書(様式)'!AQ50)</f>
        <v/>
      </c>
      <c r="AR50" s="350" t="str">
        <f>IF('①収支予算書(様式)'!AR50="","",'①収支予算書(様式)'!AR50)</f>
        <v/>
      </c>
      <c r="AS50" s="350" t="str">
        <f>IF('①収支予算書(様式)'!AS50="","",'①収支予算書(様式)'!AS50)</f>
        <v/>
      </c>
      <c r="AT50" s="362" t="str">
        <f>IF('①収支予算書(様式)'!AT50="","",'①収支予算書(様式)'!AT50)</f>
        <v/>
      </c>
      <c r="AU50" s="415" t="str">
        <f>IF('①収支予算書(様式)'!AU50="","",'①収支予算書(様式)'!AU50)</f>
        <v/>
      </c>
      <c r="AV50" s="416" t="str">
        <f>IF('①収支予算書(様式)'!AV50="","",'①収支予算書(様式)'!AV50)</f>
        <v/>
      </c>
      <c r="AW50" s="296" t="s">
        <v>292</v>
      </c>
      <c r="AX50" s="417" t="str">
        <f>IF('①収支予算書(様式)'!AX50="","",'①収支予算書(様式)'!AX50)</f>
        <v/>
      </c>
      <c r="AY50" s="418" t="str">
        <f>IF('①収支予算書(様式)'!AY50="","",'①収支予算書(様式)'!AY50)</f>
        <v/>
      </c>
      <c r="AZ50" s="418" t="str">
        <f>IF('①収支予算書(様式)'!AZ50="","",'①収支予算書(様式)'!AZ50)</f>
        <v/>
      </c>
      <c r="BA50" s="418" t="str">
        <f>IF('①収支予算書(様式)'!BA50="","",'①収支予算書(様式)'!BA50)</f>
        <v/>
      </c>
      <c r="BB50" s="419" t="str">
        <f>IF('①収支予算書(様式)'!BB50="","",'①収支予算書(様式)'!BB50)</f>
        <v/>
      </c>
      <c r="BC50" s="313" t="s">
        <v>375</v>
      </c>
      <c r="BK50" s="114"/>
    </row>
    <row r="51" spans="1:70" s="76" customFormat="1" ht="17.7" customHeight="1" thickTop="1">
      <c r="A51" s="721" t="s">
        <v>61</v>
      </c>
      <c r="B51" s="722"/>
      <c r="C51" s="723"/>
      <c r="D51" s="670">
        <f>IF('①収支予算書(様式)'!D51="","",'①収支予算書(様式)'!D51)</f>
        <v>0</v>
      </c>
      <c r="E51" s="671"/>
      <c r="F51" s="672"/>
      <c r="G51" s="1131" t="str">
        <f>IF('①収支予算書(様式)'!G51="","",'①収支予算書(様式)'!G51)</f>
        <v/>
      </c>
      <c r="H51" s="1132"/>
      <c r="I51" s="1132"/>
      <c r="J51" s="1133"/>
      <c r="K51" s="1134" t="str">
        <f>IF('①収支予算書(様式)'!K51="","",'①収支予算書(様式)'!K51)</f>
        <v/>
      </c>
      <c r="L51" s="1135"/>
      <c r="M51" s="1136" t="str">
        <f>IF('①収支予算書(様式)'!M51="","",'①収支予算書(様式)'!M51)</f>
        <v/>
      </c>
      <c r="N51" s="1136"/>
      <c r="O51" s="1136"/>
      <c r="P51" s="1136"/>
      <c r="Q51" s="1134" t="str">
        <f>IF('①収支予算書(様式)'!Q51="","",'①収支予算書(様式)'!Q51)</f>
        <v/>
      </c>
      <c r="R51" s="1135"/>
      <c r="S51" s="1136" t="str">
        <f>IF('①収支予算書(様式)'!S51="","",'①収支予算書(様式)'!S51)</f>
        <v/>
      </c>
      <c r="T51" s="1136"/>
      <c r="U51" s="1136"/>
      <c r="V51" s="1136"/>
      <c r="W51" s="1134" t="str">
        <f>IF('①収支予算書(様式)'!W51="","",'①収支予算書(様式)'!W51)</f>
        <v/>
      </c>
      <c r="X51" s="1135"/>
      <c r="Y51" s="1130" t="str">
        <f>IF('①収支予算書(様式)'!Y51="","",'①収支予算書(様式)'!Y51)</f>
        <v/>
      </c>
      <c r="Z51" s="1130"/>
      <c r="AA51" s="1130"/>
      <c r="AB51" s="1130"/>
      <c r="AC51" s="1106" t="str">
        <f>IF('①収支予算書(様式)'!AC51="","",'①収支予算書(様式)'!AC51)</f>
        <v/>
      </c>
      <c r="AD51" s="1107"/>
      <c r="AF51" s="1159" t="str">
        <f>IF('①収支予算書(様式)'!AF51="","",'①収支予算書(様式)'!AF51)</f>
        <v>前日入り(ｺｰﾄCHK)</v>
      </c>
      <c r="AG51" s="1160"/>
      <c r="AH51" s="328">
        <f>IF('①収支予算書(様式)'!AH51="","",'①収支予算書(様式)'!AH51)</f>
        <v>0</v>
      </c>
      <c r="AI51" s="352" t="str">
        <f>IF('①収支予算書(様式)'!AI51="","",'①収支予算書(様式)'!AI51)</f>
        <v/>
      </c>
      <c r="AJ51" s="345" t="str">
        <f>IF('①収支予算書(様式)'!AJ51="","",'①収支予算書(様式)'!AJ51)</f>
        <v/>
      </c>
      <c r="AK51" s="346" t="str">
        <f>IF('①収支予算書(様式)'!AK51="","",'①収支予算書(様式)'!AK51)</f>
        <v/>
      </c>
      <c r="AL51" s="328">
        <f>IF('①収支予算書(様式)'!AL51="","",'①収支予算書(様式)'!AL51)</f>
        <v>0</v>
      </c>
      <c r="AM51" s="382" t="str">
        <f>IF('①収支予算書(様式)'!AM51="","",'①収支予算書(様式)'!AM51)</f>
        <v/>
      </c>
      <c r="AN51" s="382" t="str">
        <f>IF('①収支予算書(様式)'!AN51="","",'①収支予算書(様式)'!AN51)</f>
        <v/>
      </c>
      <c r="AO51" s="382" t="str">
        <f>IF('①収支予算書(様式)'!AO51="","",'①収支予算書(様式)'!AO51)</f>
        <v/>
      </c>
      <c r="AP51" s="382" t="str">
        <f>IF('①収支予算書(様式)'!AP51="","",'①収支予算書(様式)'!AP51)</f>
        <v/>
      </c>
      <c r="AQ51" s="382" t="str">
        <f>IF('①収支予算書(様式)'!AQ51="","",'①収支予算書(様式)'!AQ51)</f>
        <v/>
      </c>
      <c r="AR51" s="382" t="str">
        <f>IF('①収支予算書(様式)'!AR51="","",'①収支予算書(様式)'!AR51)</f>
        <v/>
      </c>
      <c r="AS51" s="382" t="str">
        <f>IF('①収支予算書(様式)'!AS51="","",'①収支予算書(様式)'!AS51)</f>
        <v/>
      </c>
      <c r="AT51" s="410" t="str">
        <f>IF('①収支予算書(様式)'!AT51="","",'①収支予算書(様式)'!AT51)</f>
        <v/>
      </c>
      <c r="AU51" s="420" t="str">
        <f>IF('①収支予算書(様式)'!AU51="","",'①収支予算書(様式)'!AU51)</f>
        <v/>
      </c>
      <c r="AV51" s="421" t="str">
        <f>IF('①収支予算書(様式)'!AV51="","",'①収支予算書(様式)'!AV51)</f>
        <v/>
      </c>
      <c r="AW51" s="225">
        <f>IF('①収支予算書(様式)'!AW51="","",'①収支予算書(様式)'!AW51)</f>
        <v>0</v>
      </c>
      <c r="AX51" s="422" t="str">
        <f>IF('①収支予算書(様式)'!AX51="","",'①収支予算書(様式)'!AX51)</f>
        <v/>
      </c>
      <c r="AY51" s="422" t="str">
        <f>IF('①収支予算書(様式)'!AY51="","",'①収支予算書(様式)'!AY51)</f>
        <v/>
      </c>
      <c r="AZ51" s="422" t="str">
        <f>IF('①収支予算書(様式)'!AZ51="","",'①収支予算書(様式)'!AZ51)</f>
        <v/>
      </c>
      <c r="BA51" s="422" t="str">
        <f>IF('①収支予算書(様式)'!BA51="","",'①収支予算書(様式)'!BA51)</f>
        <v/>
      </c>
      <c r="BB51" s="423" t="str">
        <f>IF('①収支予算書(様式)'!BB51="","",'①収支予算書(様式)'!BB51)</f>
        <v/>
      </c>
      <c r="BI51" s="114"/>
      <c r="BJ51" s="114"/>
    </row>
    <row r="52" spans="1:70" s="76" customFormat="1" ht="17.7" customHeight="1" thickBot="1">
      <c r="A52" s="95"/>
      <c r="B52" s="97"/>
      <c r="C52" s="96"/>
      <c r="D52" s="156"/>
      <c r="E52" s="243"/>
      <c r="F52" s="243"/>
      <c r="G52" s="1147" t="str">
        <f>IF('①収支予算書(様式)'!G52="","",'①収支予算書(様式)'!G52)</f>
        <v/>
      </c>
      <c r="H52" s="1148"/>
      <c r="I52" s="1148"/>
      <c r="J52" s="1149"/>
      <c r="K52" s="1150" t="str">
        <f>IF('①収支予算書(様式)'!K52="","",'①収支予算書(様式)'!K52)</f>
        <v/>
      </c>
      <c r="L52" s="1151"/>
      <c r="M52" s="1152" t="str">
        <f>IF('①収支予算書(様式)'!M52="","",'①収支予算書(様式)'!M52)</f>
        <v/>
      </c>
      <c r="N52" s="1152"/>
      <c r="O52" s="1152"/>
      <c r="P52" s="1152"/>
      <c r="Q52" s="1150" t="str">
        <f>IF('①収支予算書(様式)'!Q52="","",'①収支予算書(様式)'!Q52)</f>
        <v/>
      </c>
      <c r="R52" s="1151"/>
      <c r="S52" s="1152" t="str">
        <f>IF('①収支予算書(様式)'!S52="","",'①収支予算書(様式)'!S52)</f>
        <v/>
      </c>
      <c r="T52" s="1152"/>
      <c r="U52" s="1152"/>
      <c r="V52" s="1152"/>
      <c r="W52" s="1150" t="str">
        <f>IF('①収支予算書(様式)'!W52="","",'①収支予算書(様式)'!W52)</f>
        <v/>
      </c>
      <c r="X52" s="1151"/>
      <c r="Y52" s="1153" t="str">
        <f>IF('①収支予算書(様式)'!Y52="","",'①収支予算書(様式)'!Y52)</f>
        <v/>
      </c>
      <c r="Z52" s="1153"/>
      <c r="AA52" s="1153"/>
      <c r="AB52" s="1153"/>
      <c r="AC52" s="1154" t="str">
        <f>IF('①収支予算書(様式)'!AC52="","",'①収支予算書(様式)'!AC52)</f>
        <v/>
      </c>
      <c r="AD52" s="1155"/>
      <c r="AF52" s="1143" t="str">
        <f>IF('①収支予算書(様式)'!AF52="","",'①収支予算書(様式)'!AF52)</f>
        <v/>
      </c>
      <c r="AG52" s="1144"/>
      <c r="AH52" s="223">
        <f>IF('①収支予算書(様式)'!AH52="","",'①収支予算書(様式)'!AH52)</f>
        <v>0</v>
      </c>
      <c r="AI52" s="353" t="str">
        <f>IF('①収支予算書(様式)'!AI52="","",'①収支予算書(様式)'!AI52)</f>
        <v/>
      </c>
      <c r="AJ52" s="350" t="str">
        <f>IF('①収支予算書(様式)'!AJ52="","",'①収支予算書(様式)'!AJ52)</f>
        <v/>
      </c>
      <c r="AK52" s="351" t="str">
        <f>IF('①収支予算書(様式)'!AK52="","",'①収支予算書(様式)'!AK52)</f>
        <v/>
      </c>
      <c r="AL52" s="223">
        <f>IF('①収支予算書(様式)'!AL52="","",'①収支予算書(様式)'!AL52)</f>
        <v>0</v>
      </c>
      <c r="AM52" s="386" t="str">
        <f>IF('①収支予算書(様式)'!AM52="","",'①収支予算書(様式)'!AM52)</f>
        <v/>
      </c>
      <c r="AN52" s="386" t="str">
        <f>IF('①収支予算書(様式)'!AN52="","",'①収支予算書(様式)'!AN52)</f>
        <v/>
      </c>
      <c r="AO52" s="386" t="str">
        <f>IF('①収支予算書(様式)'!AO52="","",'①収支予算書(様式)'!AO52)</f>
        <v/>
      </c>
      <c r="AP52" s="386" t="str">
        <f>IF('①収支予算書(様式)'!AP52="","",'①収支予算書(様式)'!AP52)</f>
        <v/>
      </c>
      <c r="AQ52" s="386" t="str">
        <f>IF('①収支予算書(様式)'!AQ52="","",'①収支予算書(様式)'!AQ52)</f>
        <v/>
      </c>
      <c r="AR52" s="386" t="str">
        <f>IF('①収支予算書(様式)'!AR52="","",'①収支予算書(様式)'!AR52)</f>
        <v/>
      </c>
      <c r="AS52" s="386" t="str">
        <f>IF('①収支予算書(様式)'!AS52="","",'①収支予算書(様式)'!AS52)</f>
        <v/>
      </c>
      <c r="AT52" s="387" t="str">
        <f>IF('①収支予算書(様式)'!AT52="","",'①収支予算書(様式)'!AT52)</f>
        <v/>
      </c>
      <c r="AU52" s="424" t="str">
        <f>IF('①収支予算書(様式)'!AU52="","",'①収支予算書(様式)'!AU52)</f>
        <v/>
      </c>
      <c r="AV52" s="425" t="str">
        <f>IF('①収支予算書(様式)'!AV52="","",'①収支予算書(様式)'!AV52)</f>
        <v/>
      </c>
      <c r="AW52" s="227">
        <f>IF('①収支予算書(様式)'!AW52="","",'①収支予算書(様式)'!AW52)</f>
        <v>0</v>
      </c>
      <c r="AX52" s="426" t="str">
        <f>IF('①収支予算書(様式)'!AX52="","",'①収支予算書(様式)'!AX52)</f>
        <v/>
      </c>
      <c r="AY52" s="426" t="str">
        <f>IF('①収支予算書(様式)'!AY52="","",'①収支予算書(様式)'!AY52)</f>
        <v/>
      </c>
      <c r="AZ52" s="426" t="str">
        <f>IF('①収支予算書(様式)'!AZ52="","",'①収支予算書(様式)'!AZ52)</f>
        <v/>
      </c>
      <c r="BA52" s="426" t="str">
        <f>IF('①収支予算書(様式)'!BA52="","",'①収支予算書(様式)'!BA52)</f>
        <v/>
      </c>
      <c r="BB52" s="427" t="str">
        <f>IF('①収支予算書(様式)'!BB52="","",'①収支予算書(様式)'!BB52)</f>
        <v/>
      </c>
    </row>
    <row r="53" spans="1:70" s="76" customFormat="1" ht="17.7" customHeight="1" thickBot="1">
      <c r="A53" s="718" t="s">
        <v>62</v>
      </c>
      <c r="B53" s="719"/>
      <c r="C53" s="720"/>
      <c r="D53" s="667">
        <f>IF('①収支予算書(様式)'!D53="","",'①収支予算書(様式)'!D53)</f>
        <v>0</v>
      </c>
      <c r="E53" s="668"/>
      <c r="F53" s="669"/>
      <c r="G53" s="1118" t="str">
        <f>IF('①収支予算書(様式)'!G53="","",'①収支予算書(様式)'!G53)</f>
        <v/>
      </c>
      <c r="H53" s="1119"/>
      <c r="I53" s="1119"/>
      <c r="J53" s="1120"/>
      <c r="K53" s="1121" t="str">
        <f>IF('①収支予算書(様式)'!K53="","",'①収支予算書(様式)'!K53)</f>
        <v/>
      </c>
      <c r="L53" s="1122"/>
      <c r="M53" s="1123" t="str">
        <f>IF('①収支予算書(様式)'!M53="","",'①収支予算書(様式)'!M53)</f>
        <v/>
      </c>
      <c r="N53" s="1123"/>
      <c r="O53" s="1123"/>
      <c r="P53" s="1123"/>
      <c r="Q53" s="1121" t="str">
        <f>IF('①収支予算書(様式)'!Q53="","",'①収支予算書(様式)'!Q53)</f>
        <v/>
      </c>
      <c r="R53" s="1122"/>
      <c r="S53" s="1123" t="str">
        <f>IF('①収支予算書(様式)'!S53="","",'①収支予算書(様式)'!S53)</f>
        <v/>
      </c>
      <c r="T53" s="1123"/>
      <c r="U53" s="1123"/>
      <c r="V53" s="1123"/>
      <c r="W53" s="1121" t="str">
        <f>IF('①収支予算書(様式)'!W53="","",'①収支予算書(様式)'!W53)</f>
        <v/>
      </c>
      <c r="X53" s="1122"/>
      <c r="Y53" s="1115" t="str">
        <f>IF('①収支予算書(様式)'!Y53="","",'①収支予算書(様式)'!Y53)</f>
        <v/>
      </c>
      <c r="Z53" s="1115"/>
      <c r="AA53" s="1115"/>
      <c r="AB53" s="1115"/>
      <c r="AC53" s="1116" t="str">
        <f>IF('①収支予算書(様式)'!AC53="","",'①収支予算書(様式)'!AC53)</f>
        <v/>
      </c>
      <c r="AD53" s="1117"/>
      <c r="AF53" s="1143" t="str">
        <f>IF('①収支予算書(様式)'!AF53="","",'①収支予算書(様式)'!AF53)</f>
        <v/>
      </c>
      <c r="AG53" s="1144"/>
      <c r="AH53" s="223">
        <f>IF('①収支予算書(様式)'!AH53="","",'①収支予算書(様式)'!AH53)</f>
        <v>0</v>
      </c>
      <c r="AI53" s="353" t="str">
        <f>IF('①収支予算書(様式)'!AI53="","",'①収支予算書(様式)'!AI53)</f>
        <v/>
      </c>
      <c r="AJ53" s="350" t="str">
        <f>IF('①収支予算書(様式)'!AJ53="","",'①収支予算書(様式)'!AJ53)</f>
        <v/>
      </c>
      <c r="AK53" s="351" t="str">
        <f>IF('①収支予算書(様式)'!AK53="","",'①収支予算書(様式)'!AK53)</f>
        <v/>
      </c>
      <c r="AL53" s="223">
        <f>IF('①収支予算書(様式)'!AL53="","",'①収支予算書(様式)'!AL53)</f>
        <v>0</v>
      </c>
      <c r="AM53" s="386" t="str">
        <f>IF('①収支予算書(様式)'!AM53="","",'①収支予算書(様式)'!AM53)</f>
        <v/>
      </c>
      <c r="AN53" s="386" t="str">
        <f>IF('①収支予算書(様式)'!AN53="","",'①収支予算書(様式)'!AN53)</f>
        <v/>
      </c>
      <c r="AO53" s="386" t="str">
        <f>IF('①収支予算書(様式)'!AO53="","",'①収支予算書(様式)'!AO53)</f>
        <v/>
      </c>
      <c r="AP53" s="386" t="str">
        <f>IF('①収支予算書(様式)'!AP53="","",'①収支予算書(様式)'!AP53)</f>
        <v/>
      </c>
      <c r="AQ53" s="386" t="str">
        <f>IF('①収支予算書(様式)'!AQ53="","",'①収支予算書(様式)'!AQ53)</f>
        <v/>
      </c>
      <c r="AR53" s="386" t="str">
        <f>IF('①収支予算書(様式)'!AR53="","",'①収支予算書(様式)'!AR53)</f>
        <v/>
      </c>
      <c r="AS53" s="386" t="str">
        <f>IF('①収支予算書(様式)'!AS53="","",'①収支予算書(様式)'!AS53)</f>
        <v/>
      </c>
      <c r="AT53" s="387" t="str">
        <f>IF('①収支予算書(様式)'!AT53="","",'①収支予算書(様式)'!AT53)</f>
        <v/>
      </c>
      <c r="AU53" s="424" t="str">
        <f>IF('①収支予算書(様式)'!AU53="","",'①収支予算書(様式)'!AU53)</f>
        <v/>
      </c>
      <c r="AV53" s="425" t="str">
        <f>IF('①収支予算書(様式)'!AV53="","",'①収支予算書(様式)'!AV53)</f>
        <v/>
      </c>
      <c r="AW53" s="227">
        <f>IF('①収支予算書(様式)'!AW53="","",'①収支予算書(様式)'!AW53)</f>
        <v>0</v>
      </c>
      <c r="AX53" s="426" t="str">
        <f>IF('①収支予算書(様式)'!AX53="","",'①収支予算書(様式)'!AX53)</f>
        <v/>
      </c>
      <c r="AY53" s="426" t="str">
        <f>IF('①収支予算書(様式)'!AY53="","",'①収支予算書(様式)'!AY53)</f>
        <v/>
      </c>
      <c r="AZ53" s="426" t="str">
        <f>IF('①収支予算書(様式)'!AZ53="","",'①収支予算書(様式)'!AZ53)</f>
        <v/>
      </c>
      <c r="BA53" s="426" t="str">
        <f>IF('①収支予算書(様式)'!BA53="","",'①収支予算書(様式)'!BA53)</f>
        <v/>
      </c>
      <c r="BB53" s="427" t="str">
        <f>IF('①収支予算書(様式)'!BB53="","",'①収支予算書(様式)'!BB53)</f>
        <v/>
      </c>
      <c r="BC53" s="313" t="s">
        <v>439</v>
      </c>
    </row>
    <row r="54" spans="1:70" s="76" customFormat="1" ht="17.7" customHeight="1" thickBot="1">
      <c r="A54" s="718" t="s">
        <v>63</v>
      </c>
      <c r="B54" s="719"/>
      <c r="C54" s="720"/>
      <c r="D54" s="667">
        <f>IF('①収支予算書(様式)'!D54="","",'①収支予算書(様式)'!D54)</f>
        <v>0</v>
      </c>
      <c r="E54" s="668"/>
      <c r="F54" s="669"/>
      <c r="G54" s="1118" t="str">
        <f>IF('①収支予算書(様式)'!G54="","",'①収支予算書(様式)'!G54)</f>
        <v/>
      </c>
      <c r="H54" s="1119"/>
      <c r="I54" s="1119"/>
      <c r="J54" s="1120"/>
      <c r="K54" s="1121" t="str">
        <f>IF('①収支予算書(様式)'!K54="","",'①収支予算書(様式)'!K54)</f>
        <v/>
      </c>
      <c r="L54" s="1122"/>
      <c r="M54" s="1123" t="str">
        <f>IF('①収支予算書(様式)'!M54="","",'①収支予算書(様式)'!M54)</f>
        <v/>
      </c>
      <c r="N54" s="1123"/>
      <c r="O54" s="1123"/>
      <c r="P54" s="1123"/>
      <c r="Q54" s="1121" t="str">
        <f>IF('①収支予算書(様式)'!Q54="","",'①収支予算書(様式)'!Q54)</f>
        <v/>
      </c>
      <c r="R54" s="1122"/>
      <c r="S54" s="1123" t="str">
        <f>IF('①収支予算書(様式)'!S54="","",'①収支予算書(様式)'!S54)</f>
        <v/>
      </c>
      <c r="T54" s="1123"/>
      <c r="U54" s="1123"/>
      <c r="V54" s="1123"/>
      <c r="W54" s="1121" t="str">
        <f>IF('①収支予算書(様式)'!W54="","",'①収支予算書(様式)'!W54)</f>
        <v/>
      </c>
      <c r="X54" s="1122"/>
      <c r="Y54" s="1115" t="str">
        <f>IF('①収支予算書(様式)'!Y54="","",'①収支予算書(様式)'!Y54)</f>
        <v/>
      </c>
      <c r="Z54" s="1115"/>
      <c r="AA54" s="1115"/>
      <c r="AB54" s="1115"/>
      <c r="AC54" s="1116" t="str">
        <f>IF('①収支予算書(様式)'!AC54="","",'①収支予算書(様式)'!AC54)</f>
        <v/>
      </c>
      <c r="AD54" s="1117"/>
      <c r="AF54" s="1143" t="str">
        <f>IF('①収支予算書(様式)'!AF54="","",'①収支予算書(様式)'!AF54)</f>
        <v/>
      </c>
      <c r="AG54" s="1144"/>
      <c r="AH54" s="223">
        <f>IF('①収支予算書(様式)'!AH54="","",'①収支予算書(様式)'!AH54)</f>
        <v>0</v>
      </c>
      <c r="AI54" s="353" t="str">
        <f>IF('①収支予算書(様式)'!AI54="","",'①収支予算書(様式)'!AI54)</f>
        <v/>
      </c>
      <c r="AJ54" s="350" t="str">
        <f>IF('①収支予算書(様式)'!AJ54="","",'①収支予算書(様式)'!AJ54)</f>
        <v/>
      </c>
      <c r="AK54" s="351" t="str">
        <f>IF('①収支予算書(様式)'!AK54="","",'①収支予算書(様式)'!AK54)</f>
        <v/>
      </c>
      <c r="AL54" s="223">
        <f>IF('①収支予算書(様式)'!AL54="","",'①収支予算書(様式)'!AL54)</f>
        <v>0</v>
      </c>
      <c r="AM54" s="386" t="str">
        <f>IF('①収支予算書(様式)'!AM54="","",'①収支予算書(様式)'!AM54)</f>
        <v/>
      </c>
      <c r="AN54" s="386" t="str">
        <f>IF('①収支予算書(様式)'!AN54="","",'①収支予算書(様式)'!AN54)</f>
        <v/>
      </c>
      <c r="AO54" s="386" t="str">
        <f>IF('①収支予算書(様式)'!AO54="","",'①収支予算書(様式)'!AO54)</f>
        <v/>
      </c>
      <c r="AP54" s="386" t="str">
        <f>IF('①収支予算書(様式)'!AP54="","",'①収支予算書(様式)'!AP54)</f>
        <v/>
      </c>
      <c r="AQ54" s="386" t="str">
        <f>IF('①収支予算書(様式)'!AQ54="","",'①収支予算書(様式)'!AQ54)</f>
        <v/>
      </c>
      <c r="AR54" s="386" t="str">
        <f>IF('①収支予算書(様式)'!AR54="","",'①収支予算書(様式)'!AR54)</f>
        <v/>
      </c>
      <c r="AS54" s="386" t="str">
        <f>IF('①収支予算書(様式)'!AS54="","",'①収支予算書(様式)'!AS54)</f>
        <v/>
      </c>
      <c r="AT54" s="387" t="str">
        <f>IF('①収支予算書(様式)'!AT54="","",'①収支予算書(様式)'!AT54)</f>
        <v/>
      </c>
      <c r="AU54" s="424" t="str">
        <f>IF('①収支予算書(様式)'!AU54="","",'①収支予算書(様式)'!AU54)</f>
        <v/>
      </c>
      <c r="AV54" s="425" t="str">
        <f>IF('①収支予算書(様式)'!AV54="","",'①収支予算書(様式)'!AV54)</f>
        <v/>
      </c>
      <c r="AW54" s="227">
        <f>IF('①収支予算書(様式)'!AW54="","",'①収支予算書(様式)'!AW54)</f>
        <v>0</v>
      </c>
      <c r="AX54" s="426" t="str">
        <f>IF('①収支予算書(様式)'!AX54="","",'①収支予算書(様式)'!AX54)</f>
        <v/>
      </c>
      <c r="AY54" s="426" t="str">
        <f>IF('①収支予算書(様式)'!AY54="","",'①収支予算書(様式)'!AY54)</f>
        <v/>
      </c>
      <c r="AZ54" s="426" t="str">
        <f>IF('①収支予算書(様式)'!AZ54="","",'①収支予算書(様式)'!AZ54)</f>
        <v/>
      </c>
      <c r="BA54" s="426" t="str">
        <f>IF('①収支予算書(様式)'!BA54="","",'①収支予算書(様式)'!BA54)</f>
        <v/>
      </c>
      <c r="BB54" s="427" t="str">
        <f>IF('①収支予算書(様式)'!BB54="","",'①収支予算書(様式)'!BB54)</f>
        <v/>
      </c>
      <c r="BF54" s="114"/>
      <c r="BG54" s="114"/>
      <c r="BH54" s="114"/>
    </row>
    <row r="55" spans="1:70" s="76" customFormat="1" ht="17.7" customHeight="1" thickBot="1">
      <c r="A55" s="718" t="s">
        <v>64</v>
      </c>
      <c r="B55" s="719"/>
      <c r="C55" s="720"/>
      <c r="D55" s="667">
        <f>IF('①収支予算書(様式)'!D55="","",'①収支予算書(様式)'!D55)</f>
        <v>0</v>
      </c>
      <c r="E55" s="668"/>
      <c r="F55" s="669"/>
      <c r="G55" s="1118" t="str">
        <f>IF('①収支予算書(様式)'!G55="","",'①収支予算書(様式)'!G55)</f>
        <v/>
      </c>
      <c r="H55" s="1119"/>
      <c r="I55" s="1119"/>
      <c r="J55" s="1120"/>
      <c r="K55" s="1121" t="str">
        <f>IF('①収支予算書(様式)'!K55="","",'①収支予算書(様式)'!K55)</f>
        <v/>
      </c>
      <c r="L55" s="1122"/>
      <c r="M55" s="1123" t="str">
        <f>IF('①収支予算書(様式)'!M55="","",'①収支予算書(様式)'!M55)</f>
        <v/>
      </c>
      <c r="N55" s="1123"/>
      <c r="O55" s="1123"/>
      <c r="P55" s="1123"/>
      <c r="Q55" s="1121" t="str">
        <f>IF('①収支予算書(様式)'!Q55="","",'①収支予算書(様式)'!Q55)</f>
        <v/>
      </c>
      <c r="R55" s="1122"/>
      <c r="S55" s="1123" t="str">
        <f>IF('①収支予算書(様式)'!S55="","",'①収支予算書(様式)'!S55)</f>
        <v/>
      </c>
      <c r="T55" s="1123"/>
      <c r="U55" s="1123"/>
      <c r="V55" s="1123"/>
      <c r="W55" s="1121" t="str">
        <f>IF('①収支予算書(様式)'!W55="","",'①収支予算書(様式)'!W55)</f>
        <v/>
      </c>
      <c r="X55" s="1122"/>
      <c r="Y55" s="1115" t="str">
        <f>IF('①収支予算書(様式)'!Y55="","",'①収支予算書(様式)'!Y55)</f>
        <v/>
      </c>
      <c r="Z55" s="1115"/>
      <c r="AA55" s="1115"/>
      <c r="AB55" s="1115"/>
      <c r="AC55" s="1116" t="str">
        <f>IF('①収支予算書(様式)'!AC55="","",'①収支予算書(様式)'!AC55)</f>
        <v/>
      </c>
      <c r="AD55" s="1117"/>
      <c r="AF55" s="1145" t="str">
        <f>IF('①収支予算書(様式)'!AF55="","",'①収支予算書(様式)'!AF55)</f>
        <v/>
      </c>
      <c r="AG55" s="1146"/>
      <c r="AH55" s="224">
        <f>IF('①収支予算書(様式)'!AH55="","",'①収支予算書(様式)'!AH55)</f>
        <v>0</v>
      </c>
      <c r="AI55" s="354" t="str">
        <f>IF('①収支予算書(様式)'!AI55="","",'①収支予算書(様式)'!AI55)</f>
        <v/>
      </c>
      <c r="AJ55" s="337" t="str">
        <f>IF('①収支予算書(様式)'!AJ55="","",'①収支予算書(様式)'!AJ55)</f>
        <v/>
      </c>
      <c r="AK55" s="349" t="str">
        <f>IF('①収支予算書(様式)'!AK55="","",'①収支予算書(様式)'!AK55)</f>
        <v/>
      </c>
      <c r="AL55" s="224">
        <f>IF('①収支予算書(様式)'!AL55="","",'①収支予算書(様式)'!AL55)</f>
        <v>0</v>
      </c>
      <c r="AM55" s="388" t="str">
        <f>IF('①収支予算書(様式)'!AM55="","",'①収支予算書(様式)'!AM55)</f>
        <v/>
      </c>
      <c r="AN55" s="388" t="str">
        <f>IF('①収支予算書(様式)'!AN55="","",'①収支予算書(様式)'!AN55)</f>
        <v/>
      </c>
      <c r="AO55" s="388" t="str">
        <f>IF('①収支予算書(様式)'!AO55="","",'①収支予算書(様式)'!AO55)</f>
        <v/>
      </c>
      <c r="AP55" s="388" t="str">
        <f>IF('①収支予算書(様式)'!AP55="","",'①収支予算書(様式)'!AP55)</f>
        <v/>
      </c>
      <c r="AQ55" s="388" t="str">
        <f>IF('①収支予算書(様式)'!AQ55="","",'①収支予算書(様式)'!AQ55)</f>
        <v/>
      </c>
      <c r="AR55" s="388" t="str">
        <f>IF('①収支予算書(様式)'!AR55="","",'①収支予算書(様式)'!AR55)</f>
        <v/>
      </c>
      <c r="AS55" s="388" t="str">
        <f>IF('①収支予算書(様式)'!AS55="","",'①収支予算書(様式)'!AS55)</f>
        <v/>
      </c>
      <c r="AT55" s="389" t="str">
        <f>IF('①収支予算書(様式)'!AT55="","",'①収支予算書(様式)'!AT55)</f>
        <v/>
      </c>
      <c r="AU55" s="428" t="str">
        <f>IF('①収支予算書(様式)'!AU55="","",'①収支予算書(様式)'!AU55)</f>
        <v/>
      </c>
      <c r="AV55" s="429" t="str">
        <f>IF('①収支予算書(様式)'!AV55="","",'①収支予算書(様式)'!AV55)</f>
        <v/>
      </c>
      <c r="AW55" s="229">
        <f>IF('①収支予算書(様式)'!AW55="","",'①収支予算書(様式)'!AW55)</f>
        <v>0</v>
      </c>
      <c r="AX55" s="430" t="str">
        <f>IF('①収支予算書(様式)'!AX55="","",'①収支予算書(様式)'!AX55)</f>
        <v/>
      </c>
      <c r="AY55" s="430" t="str">
        <f>IF('①収支予算書(様式)'!AY55="","",'①収支予算書(様式)'!AY55)</f>
        <v/>
      </c>
      <c r="AZ55" s="430" t="str">
        <f>IF('①収支予算書(様式)'!AZ55="","",'①収支予算書(様式)'!AZ55)</f>
        <v/>
      </c>
      <c r="BA55" s="430" t="str">
        <f>IF('①収支予算書(様式)'!BA55="","",'①収支予算書(様式)'!BA55)</f>
        <v/>
      </c>
      <c r="BB55" s="431" t="str">
        <f>IF('①収支予算書(様式)'!BB55="","",'①収支予算書(様式)'!BB55)</f>
        <v/>
      </c>
    </row>
    <row r="56" spans="1:70" s="76" customFormat="1" ht="16.95" customHeight="1" thickBot="1">
      <c r="A56" s="718" t="s">
        <v>65</v>
      </c>
      <c r="B56" s="719"/>
      <c r="C56" s="720"/>
      <c r="D56" s="667">
        <f>IF('①収支予算書(様式)'!D56="","",'①収支予算書(様式)'!D56)</f>
        <v>0</v>
      </c>
      <c r="E56" s="668"/>
      <c r="F56" s="669"/>
      <c r="G56" s="1118" t="str">
        <f>IF('①収支予算書(様式)'!G56="","",'①収支予算書(様式)'!G56)</f>
        <v/>
      </c>
      <c r="H56" s="1119"/>
      <c r="I56" s="1119"/>
      <c r="J56" s="1120"/>
      <c r="K56" s="1121" t="str">
        <f>IF('①収支予算書(様式)'!K56="","",'①収支予算書(様式)'!K56)</f>
        <v/>
      </c>
      <c r="L56" s="1122"/>
      <c r="M56" s="1123" t="str">
        <f>IF('①収支予算書(様式)'!M56="","",'①収支予算書(様式)'!M56)</f>
        <v/>
      </c>
      <c r="N56" s="1123"/>
      <c r="O56" s="1123"/>
      <c r="P56" s="1123"/>
      <c r="Q56" s="1121" t="str">
        <f>IF('①収支予算書(様式)'!Q56="","",'①収支予算書(様式)'!Q56)</f>
        <v/>
      </c>
      <c r="R56" s="1122"/>
      <c r="S56" s="1123" t="str">
        <f>IF('①収支予算書(様式)'!S56="","",'①収支予算書(様式)'!S56)</f>
        <v/>
      </c>
      <c r="T56" s="1123"/>
      <c r="U56" s="1123"/>
      <c r="V56" s="1123"/>
      <c r="W56" s="1121" t="str">
        <f>IF('①収支予算書(様式)'!W56="","",'①収支予算書(様式)'!W56)</f>
        <v/>
      </c>
      <c r="X56" s="1122"/>
      <c r="Y56" s="1115" t="str">
        <f>IF('①収支予算書(様式)'!Y56="","",'①収支予算書(様式)'!Y56)</f>
        <v/>
      </c>
      <c r="Z56" s="1115"/>
      <c r="AA56" s="1115"/>
      <c r="AB56" s="1115"/>
      <c r="AC56" s="1116" t="str">
        <f>IF('①収支予算書(様式)'!AC56="","",'①収支予算書(様式)'!AC56)</f>
        <v/>
      </c>
      <c r="AD56" s="1117"/>
      <c r="AF56" s="94"/>
      <c r="AG56" s="180" t="s">
        <v>292</v>
      </c>
      <c r="AH56" s="217">
        <f>SUM(AH51:AH55)</f>
        <v>0</v>
      </c>
      <c r="AI56" s="114"/>
      <c r="AJ56" s="114"/>
      <c r="AK56" s="180" t="s">
        <v>292</v>
      </c>
      <c r="AL56" s="217">
        <f>SUM(AL51:AL55)</f>
        <v>0</v>
      </c>
      <c r="AM56" s="114"/>
      <c r="AN56" s="185"/>
      <c r="AO56" s="114"/>
      <c r="AP56" s="114"/>
      <c r="AQ56" s="114"/>
      <c r="AR56" s="114"/>
      <c r="AS56" s="114"/>
      <c r="AT56" s="114"/>
      <c r="AU56" s="114"/>
      <c r="AV56" s="180" t="s">
        <v>292</v>
      </c>
      <c r="AW56" s="218">
        <f>SUM(AW51:AW55)</f>
        <v>0</v>
      </c>
      <c r="AX56" s="114"/>
      <c r="AY56" s="114"/>
      <c r="AZ56" s="114"/>
      <c r="BA56" s="114"/>
      <c r="BB56" s="114"/>
      <c r="BC56" s="114"/>
      <c r="BD56" s="114"/>
    </row>
    <row r="57" spans="1:70" s="76" customFormat="1" ht="17.7" customHeight="1" thickBot="1">
      <c r="A57" s="721" t="s">
        <v>66</v>
      </c>
      <c r="B57" s="722"/>
      <c r="C57" s="723"/>
      <c r="D57" s="670">
        <f>IF('①収支予算書(様式)'!D57="","",'①収支予算書(様式)'!D57)</f>
        <v>0</v>
      </c>
      <c r="E57" s="671"/>
      <c r="F57" s="672"/>
      <c r="G57" s="1131" t="str">
        <f>IF('①収支予算書(様式)'!G57="","",'①収支予算書(様式)'!G57)</f>
        <v/>
      </c>
      <c r="H57" s="1132"/>
      <c r="I57" s="1132"/>
      <c r="J57" s="1133"/>
      <c r="K57" s="1134" t="str">
        <f>IF('①収支予算書(様式)'!K57="","",'①収支予算書(様式)'!K57)</f>
        <v/>
      </c>
      <c r="L57" s="1135"/>
      <c r="M57" s="1136" t="str">
        <f>IF('①収支予算書(様式)'!M57="","",'①収支予算書(様式)'!M57)</f>
        <v/>
      </c>
      <c r="N57" s="1136"/>
      <c r="O57" s="1136"/>
      <c r="P57" s="1136"/>
      <c r="Q57" s="1134" t="str">
        <f>IF('①収支予算書(様式)'!Q57="","",'①収支予算書(様式)'!Q57)</f>
        <v/>
      </c>
      <c r="R57" s="1135"/>
      <c r="S57" s="1136" t="str">
        <f>IF('①収支予算書(様式)'!S57="","",'①収支予算書(様式)'!S57)</f>
        <v/>
      </c>
      <c r="T57" s="1136"/>
      <c r="U57" s="1136"/>
      <c r="V57" s="1136"/>
      <c r="W57" s="1134" t="str">
        <f>IF('①収支予算書(様式)'!W57="","",'①収支予算書(様式)'!W57)</f>
        <v/>
      </c>
      <c r="X57" s="1135"/>
      <c r="Y57" s="1130" t="str">
        <f>IF('①収支予算書(様式)'!Y57="","",'①収支予算書(様式)'!Y57)</f>
        <v/>
      </c>
      <c r="Z57" s="1130"/>
      <c r="AA57" s="1130"/>
      <c r="AB57" s="1130"/>
      <c r="AC57" s="1106" t="str">
        <f>IF('①収支予算書(様式)'!AC57="","",'①収支予算書(様式)'!AC57)</f>
        <v/>
      </c>
      <c r="AD57" s="1107"/>
      <c r="AF57" s="525" t="s">
        <v>296</v>
      </c>
      <c r="AG57" s="526"/>
      <c r="AH57" s="505" t="s">
        <v>459</v>
      </c>
      <c r="AI57" s="506"/>
      <c r="AJ57" s="506"/>
      <c r="AK57" s="506"/>
      <c r="AL57" s="506"/>
      <c r="AM57" s="506"/>
      <c r="AN57" s="506"/>
      <c r="AO57" s="506"/>
      <c r="AP57" s="506"/>
      <c r="AQ57" s="506"/>
      <c r="AR57" s="506"/>
      <c r="AS57" s="506"/>
      <c r="AT57" s="506"/>
      <c r="AU57" s="507"/>
      <c r="AV57" s="508" t="s">
        <v>334</v>
      </c>
      <c r="AW57" s="509"/>
      <c r="AX57" s="510" t="s">
        <v>301</v>
      </c>
      <c r="AY57" s="511"/>
      <c r="AZ57" s="511"/>
      <c r="BA57" s="511"/>
      <c r="BB57" s="512"/>
      <c r="BD57" s="77"/>
      <c r="BE57" s="114"/>
      <c r="BI57" s="77"/>
    </row>
    <row r="58" spans="1:70" s="76" customFormat="1" ht="17.7" customHeight="1" thickBot="1">
      <c r="A58" s="91"/>
      <c r="B58" s="92"/>
      <c r="C58" s="93"/>
      <c r="D58" s="155"/>
      <c r="E58" s="242"/>
      <c r="F58" s="242"/>
      <c r="G58" s="1137" t="str">
        <f>IF('①収支予算書(様式)'!G58="","",'①収支予算書(様式)'!G58)</f>
        <v/>
      </c>
      <c r="H58" s="1138"/>
      <c r="I58" s="1138"/>
      <c r="J58" s="1139"/>
      <c r="K58" s="1140" t="str">
        <f>IF('①収支予算書(様式)'!K58="","",'①収支予算書(様式)'!K58)</f>
        <v/>
      </c>
      <c r="L58" s="1141"/>
      <c r="M58" s="1142" t="str">
        <f>IF('①収支予算書(様式)'!M58="","",'①収支予算書(様式)'!M58)</f>
        <v/>
      </c>
      <c r="N58" s="1142"/>
      <c r="O58" s="1142"/>
      <c r="P58" s="1142"/>
      <c r="Q58" s="1140" t="str">
        <f>IF('①収支予算書(様式)'!Q58="","",'①収支予算書(様式)'!Q58)</f>
        <v/>
      </c>
      <c r="R58" s="1141"/>
      <c r="S58" s="1142" t="str">
        <f>IF('①収支予算書(様式)'!S58="","",'①収支予算書(様式)'!S58)</f>
        <v/>
      </c>
      <c r="T58" s="1142"/>
      <c r="U58" s="1142"/>
      <c r="V58" s="1142"/>
      <c r="W58" s="1140" t="str">
        <f>IF('①収支予算書(様式)'!W58="","",'①収支予算書(様式)'!W58)</f>
        <v/>
      </c>
      <c r="X58" s="1141"/>
      <c r="Y58" s="1112" t="str">
        <f>IF('①収支予算書(様式)'!Y58="","",'①収支予算書(様式)'!Y58)</f>
        <v/>
      </c>
      <c r="Z58" s="1112"/>
      <c r="AA58" s="1112"/>
      <c r="AB58" s="1112"/>
      <c r="AC58" s="1113" t="str">
        <f>IF('①収支予算書(様式)'!AC58="","",'①収支予算書(様式)'!AC58)</f>
        <v/>
      </c>
      <c r="AD58" s="1114"/>
      <c r="AF58" s="695" t="s">
        <v>316</v>
      </c>
      <c r="AG58" s="696"/>
      <c r="AH58" s="296" t="s">
        <v>292</v>
      </c>
      <c r="AI58" s="408" t="str">
        <f>IF('①収支予算書(様式)'!AI58="","",'①収支予算書(様式)'!AI58)</f>
        <v/>
      </c>
      <c r="AJ58" s="408" t="str">
        <f>IF('①収支予算書(様式)'!AJ58="","",'①収支予算書(様式)'!AJ58)</f>
        <v/>
      </c>
      <c r="AK58" s="408" t="str">
        <f>IF('①収支予算書(様式)'!AK58="","",'①収支予算書(様式)'!AK58)</f>
        <v/>
      </c>
      <c r="AL58" s="408" t="str">
        <f>IF('①収支予算書(様式)'!AL58="","",'①収支予算書(様式)'!AL58)</f>
        <v/>
      </c>
      <c r="AM58" s="408" t="str">
        <f>IF('①収支予算書(様式)'!AM58="","",'①収支予算書(様式)'!AM58)</f>
        <v/>
      </c>
      <c r="AN58" s="408" t="str">
        <f>IF('①収支予算書(様式)'!AN58="","",'①収支予算書(様式)'!AN58)</f>
        <v/>
      </c>
      <c r="AO58" s="408" t="str">
        <f>IF('①収支予算書(様式)'!AO58="","",'①収支予算書(様式)'!AO58)</f>
        <v/>
      </c>
      <c r="AP58" s="409" t="str">
        <f>IF('①収支予算書(様式)'!AP58="","",'①収支予算書(様式)'!AP58)</f>
        <v/>
      </c>
      <c r="AQ58" s="414" t="str">
        <f>IF('①収支予算書(様式)'!AQ58="","",'①収支予算書(様式)'!AQ58)</f>
        <v/>
      </c>
      <c r="AR58" s="414" t="str">
        <f>IF('①収支予算書(様式)'!AR58="","",'①収支予算書(様式)'!AR58)</f>
        <v/>
      </c>
      <c r="AS58" s="414" t="str">
        <f>IF('①収支予算書(様式)'!AS58="","",'①収支予算書(様式)'!AS58)</f>
        <v/>
      </c>
      <c r="AT58" s="414" t="str">
        <f>IF('①収支予算書(様式)'!AT58="","",'①収支予算書(様式)'!AT58)</f>
        <v/>
      </c>
      <c r="AU58" s="409" t="str">
        <f>IF('①収支予算書(様式)'!AU58="","",'①収支予算書(様式)'!AU58)</f>
        <v/>
      </c>
      <c r="AV58" s="296" t="s">
        <v>292</v>
      </c>
      <c r="AW58" s="303" t="s">
        <v>440</v>
      </c>
      <c r="AX58" s="296" t="s">
        <v>292</v>
      </c>
      <c r="AY58" s="432" t="str">
        <f>IF('①収支予算書(様式)'!AY58="","",'①収支予算書(様式)'!AY58)</f>
        <v/>
      </c>
      <c r="AZ58" s="432" t="str">
        <f>IF('①収支予算書(様式)'!AZ58="","",'①収支予算書(様式)'!AZ58)</f>
        <v/>
      </c>
      <c r="BA58" s="432" t="str">
        <f>IF('①収支予算書(様式)'!BA58="","",'①収支予算書(様式)'!BA58)</f>
        <v/>
      </c>
      <c r="BB58" s="433" t="str">
        <f>IF('①収支予算書(様式)'!BB58="","",'①収支予算書(様式)'!BB58)</f>
        <v/>
      </c>
      <c r="BC58" s="313" t="s">
        <v>375</v>
      </c>
      <c r="BD58" s="407"/>
    </row>
    <row r="59" spans="1:70" s="76" customFormat="1" ht="17.7" customHeight="1" thickTop="1" thickBot="1">
      <c r="A59" s="95"/>
      <c r="B59" s="97"/>
      <c r="C59" s="96"/>
      <c r="D59" s="156"/>
      <c r="E59" s="243"/>
      <c r="F59" s="243"/>
      <c r="G59" s="1131" t="str">
        <f>IF('①収支予算書(様式)'!G59="","",'①収支予算書(様式)'!G59)</f>
        <v/>
      </c>
      <c r="H59" s="1132"/>
      <c r="I59" s="1132"/>
      <c r="J59" s="1133"/>
      <c r="K59" s="1134" t="str">
        <f>IF('①収支予算書(様式)'!K59="","",'①収支予算書(様式)'!K59)</f>
        <v/>
      </c>
      <c r="L59" s="1135"/>
      <c r="M59" s="1136" t="str">
        <f>IF('①収支予算書(様式)'!M59="","",'①収支予算書(様式)'!M59)</f>
        <v/>
      </c>
      <c r="N59" s="1136"/>
      <c r="O59" s="1136"/>
      <c r="P59" s="1136"/>
      <c r="Q59" s="1134" t="str">
        <f>IF('①収支予算書(様式)'!Q59="","",'①収支予算書(様式)'!Q59)</f>
        <v/>
      </c>
      <c r="R59" s="1135"/>
      <c r="S59" s="1136" t="str">
        <f>IF('①収支予算書(様式)'!S59="","",'①収支予算書(様式)'!S59)</f>
        <v/>
      </c>
      <c r="T59" s="1136"/>
      <c r="U59" s="1136"/>
      <c r="V59" s="1136"/>
      <c r="W59" s="1134" t="str">
        <f>IF('①収支予算書(様式)'!W59="","",'①収支予算書(様式)'!W59)</f>
        <v/>
      </c>
      <c r="X59" s="1135"/>
      <c r="Y59" s="1130" t="str">
        <f>IF('①収支予算書(様式)'!Y59="","",'①収支予算書(様式)'!Y59)</f>
        <v/>
      </c>
      <c r="Z59" s="1130"/>
      <c r="AA59" s="1130"/>
      <c r="AB59" s="1130"/>
      <c r="AC59" s="1106" t="str">
        <f>IF('①収支予算書(様式)'!AC59="","",'①収支予算書(様式)'!AC59)</f>
        <v/>
      </c>
      <c r="AD59" s="1107"/>
      <c r="AF59" s="741" t="str">
        <f>IF('①収支予算書（A4縦2頁印刷用）'!AF51="","",'①収支予算書（A4縦2頁印刷用）'!AF51)</f>
        <v>前日入り(ｺｰﾄCHK)</v>
      </c>
      <c r="AG59" s="742"/>
      <c r="AH59" s="221">
        <f>IF('①収支予算書(様式)'!AH59="","",'①収支予算書(様式)'!AH59)</f>
        <v>0</v>
      </c>
      <c r="AI59" s="382" t="str">
        <f>IF('①収支予算書(様式)'!AI59="","",'①収支予算書(様式)'!AI59)</f>
        <v/>
      </c>
      <c r="AJ59" s="383" t="str">
        <f>IF('①収支予算書(様式)'!AJ59="","",'①収支予算書(様式)'!AJ59)</f>
        <v/>
      </c>
      <c r="AK59" s="383" t="str">
        <f>IF('①収支予算書(様式)'!AK59="","",'①収支予算書(様式)'!AK59)</f>
        <v/>
      </c>
      <c r="AL59" s="383" t="str">
        <f>IF('①収支予算書(様式)'!AL59="","",'①収支予算書(様式)'!AL59)</f>
        <v/>
      </c>
      <c r="AM59" s="383" t="str">
        <f>IF('①収支予算書(様式)'!AM59="","",'①収支予算書(様式)'!AM59)</f>
        <v/>
      </c>
      <c r="AN59" s="383" t="str">
        <f>IF('①収支予算書(様式)'!AN59="","",'①収支予算書(様式)'!AN59)</f>
        <v/>
      </c>
      <c r="AO59" s="383" t="str">
        <f>IF('①収支予算書(様式)'!AO59="","",'①収支予算書(様式)'!AO59)</f>
        <v/>
      </c>
      <c r="AP59" s="411" t="str">
        <f>IF('①収支予算書(様式)'!AP59="","",'①収支予算書(様式)'!AP59)</f>
        <v/>
      </c>
      <c r="AQ59" s="382" t="str">
        <f>IF('①収支予算書(様式)'!AQ59="","",'①収支予算書(様式)'!AQ59)</f>
        <v/>
      </c>
      <c r="AR59" s="382" t="str">
        <f>IF('①収支予算書(様式)'!AR59="","",'①収支予算書(様式)'!AR59)</f>
        <v/>
      </c>
      <c r="AS59" s="382" t="str">
        <f>IF('①収支予算書(様式)'!AS59="","",'①収支予算書(様式)'!AS59)</f>
        <v/>
      </c>
      <c r="AT59" s="382" t="str">
        <f>IF('①収支予算書(様式)'!AT59="","",'①収支予算書(様式)'!AT59)</f>
        <v/>
      </c>
      <c r="AU59" s="411" t="str">
        <f>IF('①収支予算書(様式)'!AU59="","",'①収支予算書(様式)'!AU59)</f>
        <v/>
      </c>
      <c r="AV59" s="221">
        <f>IF('①収支予算書(様式)'!AV59="","",'①収支予算書(様式)'!AV59)</f>
        <v>0</v>
      </c>
      <c r="AW59" s="390" t="str">
        <f>IF('①収支予算書(様式)'!AW59="","",'①収支予算書(様式)'!AW59)</f>
        <v/>
      </c>
      <c r="AX59" s="221">
        <f>IF('①収支予算書(様式)'!AX59="","",'①収支予算書(様式)'!AX59)</f>
        <v>0</v>
      </c>
      <c r="AY59" s="385" t="str">
        <f>IF('①収支予算書(様式)'!AY59="","",'①収支予算書(様式)'!AY59)</f>
        <v/>
      </c>
      <c r="AZ59" s="385" t="str">
        <f>IF('①収支予算書(様式)'!AZ59="","",'①収支予算書(様式)'!AZ59)</f>
        <v/>
      </c>
      <c r="BA59" s="385" t="str">
        <f>IF('①収支予算書(様式)'!BA59="","",'①収支予算書(様式)'!BA59)</f>
        <v/>
      </c>
      <c r="BB59" s="390" t="str">
        <f>IF('①収支予算書(様式)'!BB59="","",'①収支予算書(様式)'!BB59)</f>
        <v/>
      </c>
      <c r="BD59" s="407"/>
    </row>
    <row r="60" spans="1:70" s="76" customFormat="1" ht="17.7" customHeight="1" thickBot="1">
      <c r="A60" s="718" t="s">
        <v>231</v>
      </c>
      <c r="B60" s="719"/>
      <c r="C60" s="720"/>
      <c r="D60" s="667">
        <f>IF('①収支予算書(様式)'!D60="","",'①収支予算書(様式)'!D60)</f>
        <v>0</v>
      </c>
      <c r="E60" s="668"/>
      <c r="F60" s="669"/>
      <c r="G60" s="1118" t="str">
        <f>IF('①収支予算書(様式)'!G60="","",'①収支予算書(様式)'!G60)</f>
        <v/>
      </c>
      <c r="H60" s="1119"/>
      <c r="I60" s="1119"/>
      <c r="J60" s="1120"/>
      <c r="K60" s="1121" t="str">
        <f>IF('①収支予算書(様式)'!K60="","",'①収支予算書(様式)'!K60)</f>
        <v/>
      </c>
      <c r="L60" s="1122"/>
      <c r="M60" s="1123" t="str">
        <f>IF('①収支予算書(様式)'!M60="","",'①収支予算書(様式)'!M60)</f>
        <v/>
      </c>
      <c r="N60" s="1123"/>
      <c r="O60" s="1123"/>
      <c r="P60" s="1123"/>
      <c r="Q60" s="1121" t="str">
        <f>IF('①収支予算書(様式)'!Q60="","",'①収支予算書(様式)'!Q60)</f>
        <v/>
      </c>
      <c r="R60" s="1122"/>
      <c r="S60" s="1123" t="str">
        <f>IF('①収支予算書(様式)'!S60="","",'①収支予算書(様式)'!S60)</f>
        <v/>
      </c>
      <c r="T60" s="1123"/>
      <c r="U60" s="1123"/>
      <c r="V60" s="1123"/>
      <c r="W60" s="1121" t="str">
        <f>IF('①収支予算書(様式)'!W60="","",'①収支予算書(様式)'!W60)</f>
        <v/>
      </c>
      <c r="X60" s="1122"/>
      <c r="Y60" s="1115" t="str">
        <f>IF('①収支予算書(様式)'!Y60="","",'①収支予算書(様式)'!Y60)</f>
        <v/>
      </c>
      <c r="Z60" s="1115"/>
      <c r="AA60" s="1115"/>
      <c r="AB60" s="1115"/>
      <c r="AC60" s="1116" t="str">
        <f>IF('①収支予算書(様式)'!AC60="","",'①収支予算書(様式)'!AC60)</f>
        <v/>
      </c>
      <c r="AD60" s="1117"/>
      <c r="AF60" s="741" t="str">
        <f>IF('①収支予算書（A4縦2頁印刷用）'!AF52="","",'①収支予算書（A4縦2頁印刷用）'!AF52)</f>
        <v/>
      </c>
      <c r="AG60" s="742"/>
      <c r="AH60" s="221">
        <f>IF('①収支予算書(様式)'!AH60="","",'①収支予算書(様式)'!AH60)</f>
        <v>0</v>
      </c>
      <c r="AI60" s="384" t="str">
        <f>IF('①収支予算書(様式)'!AI60="","",'①収支予算書(様式)'!AI60)</f>
        <v/>
      </c>
      <c r="AJ60" s="384" t="str">
        <f>IF('①収支予算書(様式)'!AJ60="","",'①収支予算書(様式)'!AJ60)</f>
        <v/>
      </c>
      <c r="AK60" s="384" t="str">
        <f>IF('①収支予算書(様式)'!AK60="","",'①収支予算書(様式)'!AK60)</f>
        <v/>
      </c>
      <c r="AL60" s="384" t="str">
        <f>IF('①収支予算書(様式)'!AL60="","",'①収支予算書(様式)'!AL60)</f>
        <v/>
      </c>
      <c r="AM60" s="384" t="str">
        <f>IF('①収支予算書(様式)'!AM60="","",'①収支予算書(様式)'!AM60)</f>
        <v/>
      </c>
      <c r="AN60" s="384" t="str">
        <f>IF('①収支予算書(様式)'!AN60="","",'①収支予算書(様式)'!AN60)</f>
        <v/>
      </c>
      <c r="AO60" s="384" t="str">
        <f>IF('①収支予算書(様式)'!AO60="","",'①収支予算書(様式)'!AO60)</f>
        <v/>
      </c>
      <c r="AP60" s="412" t="str">
        <f>IF('①収支予算書(様式)'!AP60="","",'①収支予算書(様式)'!AP60)</f>
        <v/>
      </c>
      <c r="AQ60" s="385" t="str">
        <f>IF('①収支予算書(様式)'!AQ60="","",'①収支予算書(様式)'!AQ60)</f>
        <v/>
      </c>
      <c r="AR60" s="385" t="str">
        <f>IF('①収支予算書(様式)'!AR60="","",'①収支予算書(様式)'!AR60)</f>
        <v/>
      </c>
      <c r="AS60" s="385" t="str">
        <f>IF('①収支予算書(様式)'!AS60="","",'①収支予算書(様式)'!AS60)</f>
        <v/>
      </c>
      <c r="AT60" s="385" t="str">
        <f>IF('①収支予算書(様式)'!AT60="","",'①収支予算書(様式)'!AT60)</f>
        <v/>
      </c>
      <c r="AU60" s="412" t="str">
        <f>IF('①収支予算書(様式)'!AU60="","",'①収支予算書(様式)'!AU60)</f>
        <v/>
      </c>
      <c r="AV60" s="221">
        <f>IF('①収支予算書(様式)'!AV60="","",'①収支予算書(様式)'!AV60)</f>
        <v>0</v>
      </c>
      <c r="AW60" s="391" t="str">
        <f>IF('①収支予算書(様式)'!AW60="","",'①収支予算書(様式)'!AW60)</f>
        <v/>
      </c>
      <c r="AX60" s="223">
        <f>IF('①収支予算書(様式)'!AX60="","",'①収支予算書(様式)'!AX60)</f>
        <v>0</v>
      </c>
      <c r="AY60" s="386" t="str">
        <f>IF('①収支予算書(様式)'!AY60="","",'①収支予算書(様式)'!AY60)</f>
        <v/>
      </c>
      <c r="AZ60" s="386" t="str">
        <f>IF('①収支予算書(様式)'!AZ60="","",'①収支予算書(様式)'!AZ60)</f>
        <v/>
      </c>
      <c r="BA60" s="386" t="str">
        <f>IF('①収支予算書(様式)'!BA60="","",'①収支予算書(様式)'!BA60)</f>
        <v/>
      </c>
      <c r="BB60" s="391" t="str">
        <f>IF('①収支予算書(様式)'!BB60="","",'①収支予算書(様式)'!BB60)</f>
        <v/>
      </c>
      <c r="BD60" s="407"/>
      <c r="BF60" s="77"/>
      <c r="BG60" s="77"/>
      <c r="BH60" s="77"/>
    </row>
    <row r="61" spans="1:70" s="76" customFormat="1" ht="17.7" customHeight="1" thickBot="1">
      <c r="A61" s="718" t="s">
        <v>232</v>
      </c>
      <c r="B61" s="719"/>
      <c r="C61" s="720"/>
      <c r="D61" s="667">
        <f>IF('①収支予算書(様式)'!D61="","",'①収支予算書(様式)'!D61)</f>
        <v>0</v>
      </c>
      <c r="E61" s="668"/>
      <c r="F61" s="669"/>
      <c r="G61" s="1118" t="str">
        <f>IF('①収支予算書(様式)'!G61="","",'①収支予算書(様式)'!G61)</f>
        <v/>
      </c>
      <c r="H61" s="1119"/>
      <c r="I61" s="1119"/>
      <c r="J61" s="1120"/>
      <c r="K61" s="1121" t="str">
        <f>IF('①収支予算書(様式)'!K61="","",'①収支予算書(様式)'!K61)</f>
        <v/>
      </c>
      <c r="L61" s="1122"/>
      <c r="M61" s="1123" t="str">
        <f>IF('①収支予算書(様式)'!M61="","",'①収支予算書(様式)'!M61)</f>
        <v/>
      </c>
      <c r="N61" s="1123"/>
      <c r="O61" s="1123"/>
      <c r="P61" s="1123"/>
      <c r="Q61" s="1121" t="str">
        <f>IF('①収支予算書(様式)'!Q61="","",'①収支予算書(様式)'!Q61)</f>
        <v/>
      </c>
      <c r="R61" s="1122"/>
      <c r="S61" s="1123" t="str">
        <f>IF('①収支予算書(様式)'!S61="","",'①収支予算書(様式)'!S61)</f>
        <v/>
      </c>
      <c r="T61" s="1123"/>
      <c r="U61" s="1123"/>
      <c r="V61" s="1123"/>
      <c r="W61" s="1121" t="str">
        <f>IF('①収支予算書(様式)'!W61="","",'①収支予算書(様式)'!W61)</f>
        <v/>
      </c>
      <c r="X61" s="1122"/>
      <c r="Y61" s="1115" t="str">
        <f>IF('①収支予算書(様式)'!Y61="","",'①収支予算書(様式)'!Y61)</f>
        <v/>
      </c>
      <c r="Z61" s="1115"/>
      <c r="AA61" s="1115"/>
      <c r="AB61" s="1115"/>
      <c r="AC61" s="1116" t="str">
        <f>IF('①収支予算書(様式)'!AC61="","",'①収支予算書(様式)'!AC61)</f>
        <v/>
      </c>
      <c r="AD61" s="1117"/>
      <c r="AF61" s="741" t="str">
        <f>IF('①収支予算書（A4縦2頁印刷用）'!AF53="","",'①収支予算書（A4縦2頁印刷用）'!AF53)</f>
        <v/>
      </c>
      <c r="AG61" s="742"/>
      <c r="AH61" s="221">
        <f>IF('①収支予算書(様式)'!AH61="","",'①収支予算書(様式)'!AH61)</f>
        <v>0</v>
      </c>
      <c r="AI61" s="384" t="str">
        <f>IF('①収支予算書(様式)'!AI61="","",'①収支予算書(様式)'!AI61)</f>
        <v/>
      </c>
      <c r="AJ61" s="384" t="str">
        <f>IF('①収支予算書(様式)'!AJ61="","",'①収支予算書(様式)'!AJ61)</f>
        <v/>
      </c>
      <c r="AK61" s="384" t="str">
        <f>IF('①収支予算書(様式)'!AK61="","",'①収支予算書(様式)'!AK61)</f>
        <v/>
      </c>
      <c r="AL61" s="384" t="str">
        <f>IF('①収支予算書(様式)'!AL61="","",'①収支予算書(様式)'!AL61)</f>
        <v/>
      </c>
      <c r="AM61" s="384" t="str">
        <f>IF('①収支予算書(様式)'!AM61="","",'①収支予算書(様式)'!AM61)</f>
        <v/>
      </c>
      <c r="AN61" s="384" t="str">
        <f>IF('①収支予算書(様式)'!AN61="","",'①収支予算書(様式)'!AN61)</f>
        <v/>
      </c>
      <c r="AO61" s="384" t="str">
        <f>IF('①収支予算書(様式)'!AO61="","",'①収支予算書(様式)'!AO61)</f>
        <v/>
      </c>
      <c r="AP61" s="412" t="str">
        <f>IF('①収支予算書(様式)'!AP61="","",'①収支予算書(様式)'!AP61)</f>
        <v/>
      </c>
      <c r="AQ61" s="385" t="str">
        <f>IF('①収支予算書(様式)'!AQ61="","",'①収支予算書(様式)'!AQ61)</f>
        <v/>
      </c>
      <c r="AR61" s="385" t="str">
        <f>IF('①収支予算書(様式)'!AR61="","",'①収支予算書(様式)'!AR61)</f>
        <v/>
      </c>
      <c r="AS61" s="385" t="str">
        <f>IF('①収支予算書(様式)'!AS61="","",'①収支予算書(様式)'!AS61)</f>
        <v/>
      </c>
      <c r="AT61" s="385" t="str">
        <f>IF('①収支予算書(様式)'!AT61="","",'①収支予算書(様式)'!AT61)</f>
        <v/>
      </c>
      <c r="AU61" s="412" t="str">
        <f>IF('①収支予算書(様式)'!AU61="","",'①収支予算書(様式)'!AU61)</f>
        <v/>
      </c>
      <c r="AV61" s="221">
        <f>IF('①収支予算書(様式)'!AV61="","",'①収支予算書(様式)'!AV61)</f>
        <v>0</v>
      </c>
      <c r="AW61" s="391" t="str">
        <f>IF('①収支予算書(様式)'!AW61="","",'①収支予算書(様式)'!AW61)</f>
        <v/>
      </c>
      <c r="AX61" s="223">
        <f>IF('①収支予算書(様式)'!AX61="","",'①収支予算書(様式)'!AX61)</f>
        <v>0</v>
      </c>
      <c r="AY61" s="386" t="str">
        <f>IF('①収支予算書(様式)'!AY61="","",'①収支予算書(様式)'!AY61)</f>
        <v/>
      </c>
      <c r="AZ61" s="386" t="str">
        <f>IF('①収支予算書(様式)'!AZ61="","",'①収支予算書(様式)'!AZ61)</f>
        <v/>
      </c>
      <c r="BA61" s="386" t="str">
        <f>IF('①収支予算書(様式)'!BA61="","",'①収支予算書(様式)'!BA61)</f>
        <v/>
      </c>
      <c r="BB61" s="391" t="str">
        <f>IF('①収支予算書(様式)'!BB61="","",'①収支予算書(様式)'!BB61)</f>
        <v/>
      </c>
      <c r="BC61" s="313" t="s">
        <v>439</v>
      </c>
      <c r="BD61" s="407"/>
    </row>
    <row r="62" spans="1:70" s="76" customFormat="1" ht="17.7" customHeight="1" thickBot="1">
      <c r="A62" s="718" t="s">
        <v>233</v>
      </c>
      <c r="B62" s="719"/>
      <c r="C62" s="720"/>
      <c r="D62" s="667">
        <f>IF('①収支予算書(様式)'!D62="","",'①収支予算書(様式)'!D62)</f>
        <v>0</v>
      </c>
      <c r="E62" s="668"/>
      <c r="F62" s="669"/>
      <c r="G62" s="1118" t="str">
        <f>IF('①収支予算書(様式)'!G62="","",'①収支予算書(様式)'!G62)</f>
        <v/>
      </c>
      <c r="H62" s="1119"/>
      <c r="I62" s="1119"/>
      <c r="J62" s="1120"/>
      <c r="K62" s="1121" t="str">
        <f>IF('①収支予算書(様式)'!K62="","",'①収支予算書(様式)'!K62)</f>
        <v/>
      </c>
      <c r="L62" s="1122"/>
      <c r="M62" s="1123" t="str">
        <f>IF('①収支予算書(様式)'!M62="","",'①収支予算書(様式)'!M62)</f>
        <v/>
      </c>
      <c r="N62" s="1123"/>
      <c r="O62" s="1123"/>
      <c r="P62" s="1123"/>
      <c r="Q62" s="1121" t="str">
        <f>IF('①収支予算書(様式)'!Q62="","",'①収支予算書(様式)'!Q62)</f>
        <v/>
      </c>
      <c r="R62" s="1122"/>
      <c r="S62" s="1123" t="str">
        <f>IF('①収支予算書(様式)'!S62="","",'①収支予算書(様式)'!S62)</f>
        <v/>
      </c>
      <c r="T62" s="1123"/>
      <c r="U62" s="1123"/>
      <c r="V62" s="1123"/>
      <c r="W62" s="1121" t="str">
        <f>IF('①収支予算書(様式)'!W62="","",'①収支予算書(様式)'!W62)</f>
        <v/>
      </c>
      <c r="X62" s="1122"/>
      <c r="Y62" s="1115" t="str">
        <f>IF('①収支予算書(様式)'!Y62="","",'①収支予算書(様式)'!Y62)</f>
        <v/>
      </c>
      <c r="Z62" s="1115"/>
      <c r="AA62" s="1115"/>
      <c r="AB62" s="1115"/>
      <c r="AC62" s="1116" t="str">
        <f>IF('①収支予算書(様式)'!AC62="","",'①収支予算書(様式)'!AC62)</f>
        <v/>
      </c>
      <c r="AD62" s="1117"/>
      <c r="AF62" s="741" t="str">
        <f>IF('①収支予算書（A4縦2頁印刷用）'!AF54="","",'①収支予算書（A4縦2頁印刷用）'!AF54)</f>
        <v/>
      </c>
      <c r="AG62" s="742"/>
      <c r="AH62" s="221">
        <f>IF('①収支予算書(様式)'!AH62="","",'①収支予算書(様式)'!AH62)</f>
        <v>0</v>
      </c>
      <c r="AI62" s="384" t="str">
        <f>IF('①収支予算書(様式)'!AI62="","",'①収支予算書(様式)'!AI62)</f>
        <v/>
      </c>
      <c r="AJ62" s="384" t="str">
        <f>IF('①収支予算書(様式)'!AJ62="","",'①収支予算書(様式)'!AJ62)</f>
        <v/>
      </c>
      <c r="AK62" s="384" t="str">
        <f>IF('①収支予算書(様式)'!AK62="","",'①収支予算書(様式)'!AK62)</f>
        <v/>
      </c>
      <c r="AL62" s="384" t="str">
        <f>IF('①収支予算書(様式)'!AL62="","",'①収支予算書(様式)'!AL62)</f>
        <v/>
      </c>
      <c r="AM62" s="384" t="str">
        <f>IF('①収支予算書(様式)'!AM62="","",'①収支予算書(様式)'!AM62)</f>
        <v/>
      </c>
      <c r="AN62" s="384" t="str">
        <f>IF('①収支予算書(様式)'!AN62="","",'①収支予算書(様式)'!AN62)</f>
        <v/>
      </c>
      <c r="AO62" s="384" t="str">
        <f>IF('①収支予算書(様式)'!AO62="","",'①収支予算書(様式)'!AO62)</f>
        <v/>
      </c>
      <c r="AP62" s="412" t="str">
        <f>IF('①収支予算書(様式)'!AP62="","",'①収支予算書(様式)'!AP62)</f>
        <v/>
      </c>
      <c r="AQ62" s="385" t="str">
        <f>IF('①収支予算書(様式)'!AQ62="","",'①収支予算書(様式)'!AQ62)</f>
        <v/>
      </c>
      <c r="AR62" s="385" t="str">
        <f>IF('①収支予算書(様式)'!AR62="","",'①収支予算書(様式)'!AR62)</f>
        <v/>
      </c>
      <c r="AS62" s="385" t="str">
        <f>IF('①収支予算書(様式)'!AS62="","",'①収支予算書(様式)'!AS62)</f>
        <v/>
      </c>
      <c r="AT62" s="385" t="str">
        <f>IF('①収支予算書(様式)'!AT62="","",'①収支予算書(様式)'!AT62)</f>
        <v/>
      </c>
      <c r="AU62" s="412" t="str">
        <f>IF('①収支予算書(様式)'!AU62="","",'①収支予算書(様式)'!AU62)</f>
        <v/>
      </c>
      <c r="AV62" s="221">
        <f>IF('①収支予算書(様式)'!AV62="","",'①収支予算書(様式)'!AV62)</f>
        <v>0</v>
      </c>
      <c r="AW62" s="391" t="str">
        <f>IF('①収支予算書(様式)'!AW62="","",'①収支予算書(様式)'!AW62)</f>
        <v/>
      </c>
      <c r="AX62" s="223">
        <f>IF('①収支予算書(様式)'!AX62="","",'①収支予算書(様式)'!AX62)</f>
        <v>0</v>
      </c>
      <c r="AY62" s="386" t="str">
        <f>IF('①収支予算書(様式)'!AY62="","",'①収支予算書(様式)'!AY62)</f>
        <v/>
      </c>
      <c r="AZ62" s="386" t="str">
        <f>IF('①収支予算書(様式)'!AZ62="","",'①収支予算書(様式)'!AZ62)</f>
        <v/>
      </c>
      <c r="BA62" s="386" t="str">
        <f>IF('①収支予算書(様式)'!BA62="","",'①収支予算書(様式)'!BA62)</f>
        <v/>
      </c>
      <c r="BB62" s="391" t="str">
        <f>IF('①収支予算書(様式)'!BB62="","",'①収支予算書(様式)'!BB62)</f>
        <v/>
      </c>
      <c r="BD62" s="407"/>
      <c r="BE62" s="77"/>
    </row>
    <row r="63" spans="1:70" s="76" customFormat="1" ht="17.7" customHeight="1" thickBot="1">
      <c r="A63" s="735" t="s">
        <v>234</v>
      </c>
      <c r="B63" s="736"/>
      <c r="C63" s="737"/>
      <c r="D63" s="667">
        <f>IF('①収支予算書(様式)'!D63="","",'①収支予算書(様式)'!D63)</f>
        <v>0</v>
      </c>
      <c r="E63" s="668"/>
      <c r="F63" s="669"/>
      <c r="G63" s="1118" t="str">
        <f>IF('①収支予算書(様式)'!G63="","",'①収支予算書(様式)'!G63)</f>
        <v/>
      </c>
      <c r="H63" s="1119"/>
      <c r="I63" s="1119"/>
      <c r="J63" s="1120"/>
      <c r="K63" s="1121" t="str">
        <f>IF('①収支予算書(様式)'!K63="","",'①収支予算書(様式)'!K63)</f>
        <v/>
      </c>
      <c r="L63" s="1122"/>
      <c r="M63" s="1123" t="str">
        <f>IF('①収支予算書(様式)'!M63="","",'①収支予算書(様式)'!M63)</f>
        <v/>
      </c>
      <c r="N63" s="1123"/>
      <c r="O63" s="1123"/>
      <c r="P63" s="1123"/>
      <c r="Q63" s="1121" t="str">
        <f>IF('①収支予算書(様式)'!Q63="","",'①収支予算書(様式)'!Q63)</f>
        <v/>
      </c>
      <c r="R63" s="1122"/>
      <c r="S63" s="1123" t="str">
        <f>IF('①収支予算書(様式)'!S63="","",'①収支予算書(様式)'!S63)</f>
        <v/>
      </c>
      <c r="T63" s="1123"/>
      <c r="U63" s="1123"/>
      <c r="V63" s="1123"/>
      <c r="W63" s="1121" t="str">
        <f>IF('①収支予算書(様式)'!W63="","",'①収支予算書(様式)'!W63)</f>
        <v/>
      </c>
      <c r="X63" s="1122"/>
      <c r="Y63" s="1115" t="str">
        <f>IF('①収支予算書(様式)'!Y63="","",'①収支予算書(様式)'!Y63)</f>
        <v/>
      </c>
      <c r="Z63" s="1115"/>
      <c r="AA63" s="1115"/>
      <c r="AB63" s="1115"/>
      <c r="AC63" s="1116" t="str">
        <f>IF('①収支予算書(様式)'!AC63="","",'①収支予算書(様式)'!AC63)</f>
        <v/>
      </c>
      <c r="AD63" s="1117"/>
      <c r="AF63" s="808" t="str">
        <f>IF('①収支予算書（A4縦2頁印刷用）'!AF55="","",'①収支予算書（A4縦2頁印刷用）'!AF55)</f>
        <v/>
      </c>
      <c r="AG63" s="809"/>
      <c r="AH63" s="224">
        <f>IF('①収支予算書(様式)'!AH63="","",'①収支予算書(様式)'!AH63)</f>
        <v>0</v>
      </c>
      <c r="AI63" s="392" t="str">
        <f>IF('①収支予算書(様式)'!AI63="","",'①収支予算書(様式)'!AI63)</f>
        <v/>
      </c>
      <c r="AJ63" s="392" t="str">
        <f>IF('①収支予算書(様式)'!AJ63="","",'①収支予算書(様式)'!AJ63)</f>
        <v/>
      </c>
      <c r="AK63" s="392" t="str">
        <f>IF('①収支予算書(様式)'!AK63="","",'①収支予算書(様式)'!AK63)</f>
        <v/>
      </c>
      <c r="AL63" s="392" t="str">
        <f>IF('①収支予算書(様式)'!AL63="","",'①収支予算書(様式)'!AL63)</f>
        <v/>
      </c>
      <c r="AM63" s="392" t="str">
        <f>IF('①収支予算書(様式)'!AM63="","",'①収支予算書(様式)'!AM63)</f>
        <v/>
      </c>
      <c r="AN63" s="392" t="str">
        <f>IF('①収支予算書(様式)'!AN63="","",'①収支予算書(様式)'!AN63)</f>
        <v/>
      </c>
      <c r="AO63" s="392" t="str">
        <f>IF('①収支予算書(様式)'!AO63="","",'①収支予算書(様式)'!AO63)</f>
        <v/>
      </c>
      <c r="AP63" s="413" t="str">
        <f>IF('①収支予算書(様式)'!AP63="","",'①収支予算書(様式)'!AP63)</f>
        <v/>
      </c>
      <c r="AQ63" s="388" t="str">
        <f>IF('①収支予算書(様式)'!AQ63="","",'①収支予算書(様式)'!AQ63)</f>
        <v/>
      </c>
      <c r="AR63" s="388" t="str">
        <f>IF('①収支予算書(様式)'!AR63="","",'①収支予算書(様式)'!AR63)</f>
        <v/>
      </c>
      <c r="AS63" s="388" t="str">
        <f>IF('①収支予算書(様式)'!AS63="","",'①収支予算書(様式)'!AS63)</f>
        <v/>
      </c>
      <c r="AT63" s="388" t="str">
        <f>IF('①収支予算書(様式)'!AT63="","",'①収支予算書(様式)'!AT63)</f>
        <v/>
      </c>
      <c r="AU63" s="413" t="str">
        <f>IF('①収支予算書(様式)'!AU63="","",'①収支予算書(様式)'!AU63)</f>
        <v/>
      </c>
      <c r="AV63" s="224">
        <f>IF('①収支予算書(様式)'!AV63="","",'①収支予算書(様式)'!AV63)</f>
        <v>0</v>
      </c>
      <c r="AW63" s="393" t="str">
        <f>IF('①収支予算書(様式)'!AW63="","",'①収支予算書(様式)'!AW63)</f>
        <v/>
      </c>
      <c r="AX63" s="224">
        <f>IF('①収支予算書(様式)'!AX63="","",'①収支予算書(様式)'!AX63)</f>
        <v>0</v>
      </c>
      <c r="AY63" s="388" t="str">
        <f>IF('①収支予算書(様式)'!AY63="","",'①収支予算書(様式)'!AY63)</f>
        <v/>
      </c>
      <c r="AZ63" s="388" t="str">
        <f>IF('①収支予算書(様式)'!AZ63="","",'①収支予算書(様式)'!AZ63)</f>
        <v/>
      </c>
      <c r="BA63" s="388" t="str">
        <f>IF('①収支予算書(様式)'!BA63="","",'①収支予算書(様式)'!BA63)</f>
        <v/>
      </c>
      <c r="BB63" s="393" t="str">
        <f>IF('①収支予算書(様式)'!BB63="","",'①収支予算書(様式)'!BB63)</f>
        <v/>
      </c>
      <c r="BD63" s="407"/>
    </row>
    <row r="64" spans="1:70" s="76" customFormat="1" ht="17.399999999999999" customHeight="1">
      <c r="A64" s="721" t="s">
        <v>235</v>
      </c>
      <c r="B64" s="722"/>
      <c r="C64" s="723"/>
      <c r="D64" s="670">
        <f>IF('①収支予算書(様式)'!D64="","",'①収支予算書(様式)'!D64)</f>
        <v>0</v>
      </c>
      <c r="E64" s="671"/>
      <c r="F64" s="672"/>
      <c r="G64" s="1124" t="str">
        <f>IF('①収支予算書(様式)'!G64="","",'①収支予算書(様式)'!G64)</f>
        <v/>
      </c>
      <c r="H64" s="1125"/>
      <c r="I64" s="1125"/>
      <c r="J64" s="1126"/>
      <c r="K64" s="1127">
        <f>IF('①収支予算書(様式)'!K64="","",'①収支予算書(様式)'!K64)</f>
        <v>0</v>
      </c>
      <c r="L64" s="1128"/>
      <c r="M64" s="1129" t="str">
        <f>IF('①収支予算書(様式)'!M64="","",'①収支予算書(様式)'!M64)</f>
        <v/>
      </c>
      <c r="N64" s="1129"/>
      <c r="O64" s="1129"/>
      <c r="P64" s="1129"/>
      <c r="Q64" s="1127">
        <f>IF('①収支予算書(様式)'!Q64="","",'①収支予算書(様式)'!Q64)</f>
        <v>0</v>
      </c>
      <c r="R64" s="1128"/>
      <c r="S64" s="1129" t="str">
        <f>IF('①収支予算書(様式)'!S64="","",'①収支予算書(様式)'!S64)</f>
        <v/>
      </c>
      <c r="T64" s="1129"/>
      <c r="U64" s="1129"/>
      <c r="V64" s="1129"/>
      <c r="W64" s="1127">
        <f>IF('①収支予算書(様式)'!W64="","",'①収支予算書(様式)'!W64)</f>
        <v>0</v>
      </c>
      <c r="X64" s="1128"/>
      <c r="Y64" s="1130" t="str">
        <f>IF('①収支予算書(様式)'!Y64="","",'①収支予算書(様式)'!Y64)</f>
        <v/>
      </c>
      <c r="Z64" s="1130"/>
      <c r="AA64" s="1130"/>
      <c r="AB64" s="1130"/>
      <c r="AC64" s="1106" t="str">
        <f>IF('①収支予算書(様式)'!AC64="","",'①収支予算書(様式)'!AC64)</f>
        <v/>
      </c>
      <c r="AD64" s="1107"/>
      <c r="AF64" s="94"/>
      <c r="AG64" s="180" t="s">
        <v>292</v>
      </c>
      <c r="AH64" s="218">
        <f>SUM(AH59:AH63)</f>
        <v>0</v>
      </c>
      <c r="AI64" s="115"/>
      <c r="AJ64" s="185"/>
      <c r="AK64" s="115"/>
      <c r="AL64" s="115"/>
      <c r="AM64" s="115"/>
      <c r="AN64" s="115"/>
      <c r="AO64" s="115"/>
      <c r="AP64" s="394"/>
      <c r="AR64" s="115"/>
      <c r="AU64" s="180" t="s">
        <v>292</v>
      </c>
      <c r="AV64" s="218">
        <f>SUM(AV59:AV63)</f>
        <v>0</v>
      </c>
      <c r="AW64" s="180" t="s">
        <v>292</v>
      </c>
      <c r="AX64" s="218">
        <f>SUM(AX59:AX63)</f>
        <v>0</v>
      </c>
      <c r="AY64" s="185"/>
      <c r="BA64" s="115"/>
      <c r="BB64" s="394"/>
      <c r="BC64" s="114"/>
      <c r="BD64" s="114"/>
    </row>
    <row r="65" spans="1:98" s="76" customFormat="1" ht="17.399999999999999" customHeight="1">
      <c r="A65" s="91"/>
      <c r="B65" s="92"/>
      <c r="C65" s="93"/>
      <c r="D65" s="155"/>
      <c r="E65" s="242"/>
      <c r="F65" s="242"/>
      <c r="G65" s="1108" t="str">
        <f>IF('①収支予算書(様式)'!G65="","",'①収支予算書(様式)'!G65)</f>
        <v/>
      </c>
      <c r="H65" s="1109"/>
      <c r="I65" s="1109"/>
      <c r="J65" s="1110"/>
      <c r="K65" s="538">
        <f>IF('①収支予算書(様式)'!K65="","",'①収支予算書(様式)'!K65)</f>
        <v>0</v>
      </c>
      <c r="L65" s="554"/>
      <c r="M65" s="1111" t="str">
        <f>IF('①収支予算書(様式)'!M65="","",'①収支予算書(様式)'!M65)</f>
        <v/>
      </c>
      <c r="N65" s="1111"/>
      <c r="O65" s="1111"/>
      <c r="P65" s="1111"/>
      <c r="Q65" s="538">
        <f>IF('①収支予算書(様式)'!Q65="","",'①収支予算書(様式)'!Q65)</f>
        <v>0</v>
      </c>
      <c r="R65" s="554"/>
      <c r="S65" s="1111" t="str">
        <f>IF('①収支予算書(様式)'!S65="","",'①収支予算書(様式)'!S65)</f>
        <v/>
      </c>
      <c r="T65" s="1111"/>
      <c r="U65" s="1111"/>
      <c r="V65" s="1111"/>
      <c r="W65" s="538">
        <f>IF('①収支予算書(様式)'!W65="","",'①収支予算書(様式)'!W65)</f>
        <v>0</v>
      </c>
      <c r="X65" s="554"/>
      <c r="Y65" s="1112" t="str">
        <f>IF('①収支予算書(様式)'!Y65="","",'①収支予算書(様式)'!Y65)</f>
        <v/>
      </c>
      <c r="Z65" s="1112"/>
      <c r="AA65" s="1112"/>
      <c r="AB65" s="1112"/>
      <c r="AC65" s="1113" t="str">
        <f>IF('①収支予算書(様式)'!AC65="","",'①収支予算書(様式)'!AC65)</f>
        <v/>
      </c>
      <c r="AD65" s="1114"/>
      <c r="AF65" s="732" t="s">
        <v>336</v>
      </c>
      <c r="AG65" s="732"/>
      <c r="AH65" s="326">
        <f>AH56+AL56+AW56+AH64+AV64+AX64</f>
        <v>0</v>
      </c>
      <c r="AJ65" s="313"/>
      <c r="AQ65" s="77"/>
      <c r="AR65" s="77"/>
      <c r="AS65" s="77"/>
      <c r="AT65" s="77"/>
      <c r="AU65" s="434"/>
      <c r="AV65" s="77"/>
      <c r="AW65" s="77"/>
      <c r="AX65" s="77"/>
      <c r="AY65" s="77"/>
      <c r="AZ65" s="77"/>
      <c r="BA65" s="77"/>
      <c r="BB65" s="434"/>
      <c r="BC65" s="77"/>
      <c r="BD65" s="77"/>
    </row>
    <row r="66" spans="1:98" ht="17.399999999999999" customHeight="1" thickBot="1">
      <c r="A66" s="91"/>
      <c r="B66" s="92"/>
      <c r="C66" s="93"/>
      <c r="D66" s="155"/>
      <c r="E66" s="242"/>
      <c r="F66" s="242"/>
      <c r="G66" s="1108" t="str">
        <f>IF('①収支予算書(様式)'!G66="","",'①収支予算書(様式)'!G66)</f>
        <v/>
      </c>
      <c r="H66" s="1109"/>
      <c r="I66" s="1109"/>
      <c r="J66" s="1110"/>
      <c r="K66" s="538">
        <f>IF('①収支予算書(様式)'!K66="","",'①収支予算書(様式)'!K66)</f>
        <v>0</v>
      </c>
      <c r="L66" s="554"/>
      <c r="M66" s="1111" t="str">
        <f>IF('①収支予算書(様式)'!M66="","",'①収支予算書(様式)'!M66)</f>
        <v/>
      </c>
      <c r="N66" s="1111"/>
      <c r="O66" s="1111"/>
      <c r="P66" s="1111"/>
      <c r="Q66" s="538">
        <f>IF('①収支予算書(様式)'!Q66="","",'①収支予算書(様式)'!Q66)</f>
        <v>0</v>
      </c>
      <c r="R66" s="554"/>
      <c r="S66" s="1111" t="str">
        <f>IF('①収支予算書(様式)'!S66="","",'①収支予算書(様式)'!S66)</f>
        <v/>
      </c>
      <c r="T66" s="1111"/>
      <c r="U66" s="1111"/>
      <c r="V66" s="1111"/>
      <c r="W66" s="538">
        <f>IF('①収支予算書(様式)'!W66="","",'①収支予算書(様式)'!W66)</f>
        <v>0</v>
      </c>
      <c r="X66" s="554"/>
      <c r="Y66" s="1112" t="str">
        <f>IF('①収支予算書(様式)'!Y66="","",'①収支予算書(様式)'!Y66)</f>
        <v/>
      </c>
      <c r="Z66" s="1112"/>
      <c r="AA66" s="1112"/>
      <c r="AB66" s="1112"/>
      <c r="AC66" s="1113" t="str">
        <f>IF('①収支予算書(様式)'!AC66="","",'①収支予算書(様式)'!AC66)</f>
        <v/>
      </c>
      <c r="AD66" s="1114"/>
      <c r="AE66" s="89"/>
      <c r="AF66" s="76"/>
      <c r="AG66" s="76"/>
      <c r="AH66" s="78"/>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row>
    <row r="67" spans="1:98" ht="17.399999999999999" customHeight="1" thickBot="1">
      <c r="A67" s="95"/>
      <c r="B67" s="97"/>
      <c r="C67" s="96"/>
      <c r="D67" s="156"/>
      <c r="E67" s="243"/>
      <c r="F67" s="243"/>
      <c r="G67" s="1124" t="str">
        <f>IF('①収支予算書(様式)'!G67="","",'①収支予算書(様式)'!G67)</f>
        <v/>
      </c>
      <c r="H67" s="1125"/>
      <c r="I67" s="1125"/>
      <c r="J67" s="1126"/>
      <c r="K67" s="1127">
        <f>IF('①収支予算書(様式)'!K67="","",'①収支予算書(様式)'!K67)</f>
        <v>0</v>
      </c>
      <c r="L67" s="1128"/>
      <c r="M67" s="1129" t="str">
        <f>IF('①収支予算書(様式)'!M67="","",'①収支予算書(様式)'!M67)</f>
        <v/>
      </c>
      <c r="N67" s="1129"/>
      <c r="O67" s="1129"/>
      <c r="P67" s="1129"/>
      <c r="Q67" s="1127">
        <f>IF('①収支予算書(様式)'!Q67="","",'①収支予算書(様式)'!Q67)</f>
        <v>0</v>
      </c>
      <c r="R67" s="1128"/>
      <c r="S67" s="1129" t="str">
        <f>IF('①収支予算書(様式)'!S67="","",'①収支予算書(様式)'!S67)</f>
        <v/>
      </c>
      <c r="T67" s="1129"/>
      <c r="U67" s="1129"/>
      <c r="V67" s="1129"/>
      <c r="W67" s="1127">
        <f>IF('①収支予算書(様式)'!W67="","",'①収支予算書(様式)'!W67)</f>
        <v>0</v>
      </c>
      <c r="X67" s="1128"/>
      <c r="Y67" s="1130" t="str">
        <f>IF('①収支予算書(様式)'!Y67="","",'①収支予算書(様式)'!Y67)</f>
        <v/>
      </c>
      <c r="Z67" s="1130"/>
      <c r="AA67" s="1130"/>
      <c r="AB67" s="1130"/>
      <c r="AC67" s="1106" t="str">
        <f>IF('①収支予算書(様式)'!AC67="","",'①収支予算書(様式)'!AC67)</f>
        <v/>
      </c>
      <c r="AD67" s="1107"/>
      <c r="AE67" s="77"/>
      <c r="AF67" s="76" t="s">
        <v>309</v>
      </c>
      <c r="AG67" s="77"/>
      <c r="AH67" s="712" t="s">
        <v>458</v>
      </c>
      <c r="AI67" s="713"/>
      <c r="AJ67" s="713"/>
      <c r="AK67" s="713"/>
      <c r="AL67" s="714"/>
      <c r="AM67" s="712" t="s">
        <v>456</v>
      </c>
      <c r="AN67" s="713"/>
      <c r="AO67" s="714"/>
      <c r="AP67" s="76"/>
      <c r="AQ67" s="76"/>
      <c r="AR67" s="76"/>
      <c r="AS67" s="76"/>
      <c r="AT67" s="76"/>
      <c r="AU67" s="76"/>
      <c r="AV67" s="76"/>
      <c r="AW67" s="76"/>
      <c r="AX67" s="76"/>
      <c r="AY67" s="76"/>
      <c r="AZ67" s="76"/>
      <c r="BA67" s="76"/>
      <c r="BB67" s="76"/>
      <c r="BC67" s="76"/>
      <c r="BD67" s="76"/>
      <c r="BE67" s="76"/>
      <c r="BF67" s="76"/>
      <c r="BG67" s="76"/>
      <c r="BH67" s="76"/>
      <c r="BI67" s="76"/>
      <c r="BJ67" s="76"/>
      <c r="BK67" s="76"/>
    </row>
    <row r="68" spans="1:98" s="52" customFormat="1" ht="17.399999999999999" customHeight="1" thickBot="1">
      <c r="A68" s="718" t="s">
        <v>236</v>
      </c>
      <c r="B68" s="719"/>
      <c r="C68" s="720"/>
      <c r="D68" s="667">
        <f>IF('①収支予算書(様式)'!D68="","",'①収支予算書(様式)'!D68)</f>
        <v>0</v>
      </c>
      <c r="E68" s="668"/>
      <c r="F68" s="669"/>
      <c r="G68" s="1118" t="str">
        <f>IF('①収支予算書(様式)'!G68="","",'①収支予算書(様式)'!G68)</f>
        <v/>
      </c>
      <c r="H68" s="1119"/>
      <c r="I68" s="1119"/>
      <c r="J68" s="1120"/>
      <c r="K68" s="1121" t="str">
        <f>IF('①収支予算書(様式)'!K68="","",'①収支予算書(様式)'!K68)</f>
        <v/>
      </c>
      <c r="L68" s="1122"/>
      <c r="M68" s="1123" t="str">
        <f>IF('①収支予算書(様式)'!M68="","",'①収支予算書(様式)'!M68)</f>
        <v/>
      </c>
      <c r="N68" s="1123"/>
      <c r="O68" s="1123"/>
      <c r="P68" s="1123"/>
      <c r="Q68" s="1121" t="str">
        <f>IF('①収支予算書(様式)'!Q68="","",'①収支予算書(様式)'!Q68)</f>
        <v/>
      </c>
      <c r="R68" s="1122"/>
      <c r="S68" s="1123" t="str">
        <f>IF('①収支予算書(様式)'!S68="","",'①収支予算書(様式)'!S68)</f>
        <v/>
      </c>
      <c r="T68" s="1123"/>
      <c r="U68" s="1123"/>
      <c r="V68" s="1123"/>
      <c r="W68" s="1121" t="str">
        <f>IF('①収支予算書(様式)'!W68="","",'①収支予算書(様式)'!W68)</f>
        <v/>
      </c>
      <c r="X68" s="1122"/>
      <c r="Y68" s="1115" t="str">
        <f>IF('①収支予算書(様式)'!Y68="","",'①収支予算書(様式)'!Y68)</f>
        <v/>
      </c>
      <c r="Z68" s="1115"/>
      <c r="AA68" s="1115"/>
      <c r="AB68" s="1115"/>
      <c r="AC68" s="1116" t="str">
        <f>IF('①収支予算書(様式)'!AC68="","",'①収支予算書(様式)'!AC68)</f>
        <v/>
      </c>
      <c r="AD68" s="1117"/>
      <c r="AE68" s="4"/>
      <c r="AF68" s="695" t="s">
        <v>316</v>
      </c>
      <c r="AG68" s="696"/>
      <c r="AH68" s="307" t="s">
        <v>292</v>
      </c>
      <c r="AI68" s="301" t="s">
        <v>311</v>
      </c>
      <c r="AJ68" s="300" t="s">
        <v>310</v>
      </c>
      <c r="AK68" s="301" t="s">
        <v>302</v>
      </c>
      <c r="AL68" s="308" t="s">
        <v>312</v>
      </c>
      <c r="AM68" s="296" t="s">
        <v>292</v>
      </c>
      <c r="AN68" s="300" t="s">
        <v>311</v>
      </c>
      <c r="AO68" s="308" t="s">
        <v>298</v>
      </c>
      <c r="AP68" s="210"/>
      <c r="AQ68" s="76"/>
      <c r="AR68" s="76"/>
      <c r="AS68" s="76"/>
      <c r="AT68" s="76"/>
      <c r="AU68" s="76"/>
      <c r="AV68" s="76"/>
      <c r="AW68" s="76"/>
      <c r="AX68" s="76"/>
      <c r="AY68" s="76"/>
      <c r="AZ68" s="76"/>
      <c r="BA68" s="76"/>
      <c r="BB68" s="76"/>
      <c r="BC68" s="76"/>
      <c r="BD68" s="76"/>
      <c r="BE68" s="76"/>
      <c r="BF68" s="76"/>
      <c r="BG68" s="76"/>
      <c r="BH68" s="76"/>
      <c r="BI68" s="76"/>
      <c r="BJ68" s="76"/>
      <c r="BK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row>
    <row r="69" spans="1:98" ht="17.399999999999999" customHeight="1" thickTop="1" thickBot="1">
      <c r="A69" s="738" t="s">
        <v>0</v>
      </c>
      <c r="B69" s="739"/>
      <c r="C69" s="740"/>
      <c r="D69" s="667">
        <f>IF('①収支予算書(様式)'!D69="","",'①収支予算書(様式)'!D69)</f>
        <v>0</v>
      </c>
      <c r="E69" s="668"/>
      <c r="F69" s="669"/>
      <c r="G69" s="327"/>
      <c r="H69" s="99"/>
      <c r="I69" s="99"/>
      <c r="J69" s="99"/>
      <c r="K69" s="99"/>
      <c r="L69" s="99"/>
      <c r="M69" s="99"/>
      <c r="N69" s="99"/>
      <c r="O69" s="99"/>
      <c r="P69" s="99"/>
      <c r="Q69" s="99"/>
      <c r="R69" s="99"/>
      <c r="S69" s="99"/>
      <c r="T69" s="99"/>
      <c r="U69" s="99"/>
      <c r="V69" s="99"/>
      <c r="W69" s="99"/>
      <c r="X69" s="99"/>
      <c r="Y69" s="100"/>
      <c r="Z69" s="85"/>
      <c r="AA69" s="85"/>
      <c r="AB69" s="85"/>
      <c r="AC69" s="85"/>
      <c r="AD69" s="85"/>
      <c r="AE69" s="4"/>
      <c r="AF69" s="733" t="str">
        <f>IF('①収支予算書（A4縦2頁印刷用）'!AF52="","",'①収支予算書（A4縦2頁印刷用）'!AF52)</f>
        <v/>
      </c>
      <c r="AG69" s="734"/>
      <c r="AH69" s="330">
        <f>IF('①収支予算書(様式)'!AH69="","",'①収支予算書(様式)'!AH69)</f>
        <v>0</v>
      </c>
      <c r="AI69" s="345" t="str">
        <f>IF('①収支予算書(様式)'!AI69="","",'①収支予算書(様式)'!AI69)</f>
        <v/>
      </c>
      <c r="AJ69" s="345" t="str">
        <f>IF('①収支予算書(様式)'!AJ69="","",'①収支予算書(様式)'!AJ69)</f>
        <v/>
      </c>
      <c r="AK69" s="345" t="str">
        <f>IF('①収支予算書(様式)'!AK69="","",'①収支予算書(様式)'!AK69)</f>
        <v/>
      </c>
      <c r="AL69" s="345" t="str">
        <f>IF('①収支予算書(様式)'!AL69="","",'①収支予算書(様式)'!AL69)</f>
        <v/>
      </c>
      <c r="AM69" s="328">
        <f>IF('①収支予算書(様式)'!AM69="","",'①収支予算書(様式)'!AM69)</f>
        <v>0</v>
      </c>
      <c r="AN69" s="352" t="str">
        <f>IF('①収支予算書(様式)'!AN69="","",'①収支予算書(様式)'!AN69)</f>
        <v/>
      </c>
      <c r="AO69" s="355" t="str">
        <f>IF('①収支予算書(様式)'!AO69="","",'①収支予算書(様式)'!AO69)</f>
        <v/>
      </c>
      <c r="AP69" s="76"/>
      <c r="AQ69" s="76"/>
      <c r="AR69" s="76"/>
      <c r="AS69" s="76"/>
      <c r="AT69" s="76"/>
      <c r="AU69" s="76"/>
      <c r="AV69" s="76"/>
      <c r="AW69" s="76"/>
      <c r="AX69" s="76"/>
      <c r="AY69" s="76"/>
      <c r="AZ69" s="76"/>
      <c r="BA69" s="76"/>
      <c r="BB69" s="76"/>
      <c r="BC69" s="76"/>
      <c r="BD69" s="76"/>
      <c r="BE69" s="76"/>
      <c r="BF69" s="76"/>
      <c r="BG69" s="76"/>
      <c r="BH69" s="76"/>
      <c r="BK69" s="52"/>
      <c r="BR69" s="52"/>
      <c r="BS69" s="52"/>
      <c r="BT69" s="52"/>
      <c r="BU69" s="52"/>
      <c r="BV69" s="52"/>
      <c r="BW69" s="52"/>
      <c r="BX69" s="52"/>
      <c r="BY69" s="52"/>
      <c r="BZ69" s="52"/>
      <c r="CA69" s="52"/>
      <c r="CB69" s="52"/>
      <c r="CC69" s="52"/>
      <c r="CD69" s="52"/>
      <c r="CE69" s="52"/>
      <c r="CF69" s="52"/>
      <c r="CG69" s="52"/>
      <c r="CH69" s="52"/>
      <c r="CI69" s="52"/>
      <c r="CJ69" s="52"/>
      <c r="CK69" s="52"/>
      <c r="CL69" s="52"/>
      <c r="CM69" s="52"/>
      <c r="CN69" s="52"/>
      <c r="CO69" s="52"/>
      <c r="CP69" s="52"/>
      <c r="CQ69" s="52"/>
      <c r="CR69" s="52"/>
      <c r="CS69" s="52"/>
      <c r="CT69" s="52"/>
    </row>
    <row r="70" spans="1:98" ht="17.399999999999999" customHeight="1" thickBot="1">
      <c r="A70" s="76"/>
      <c r="B70" s="86"/>
      <c r="C70" s="86"/>
      <c r="D70" s="84"/>
      <c r="E70" s="84"/>
      <c r="F70" s="84"/>
      <c r="G70" s="84"/>
      <c r="H70" s="84"/>
      <c r="I70" s="84"/>
      <c r="J70" s="87"/>
      <c r="K70" s="87"/>
      <c r="L70" s="87"/>
      <c r="M70" s="87"/>
      <c r="N70" s="87"/>
      <c r="O70" s="87"/>
      <c r="P70" s="87"/>
      <c r="Q70" s="87"/>
      <c r="R70" s="87"/>
      <c r="S70" s="87"/>
      <c r="T70" s="87"/>
      <c r="U70" s="87"/>
      <c r="V70" s="87"/>
      <c r="W70" s="87"/>
      <c r="X70" s="87"/>
      <c r="Y70" s="88"/>
      <c r="Z70" s="88"/>
      <c r="AA70" s="88"/>
      <c r="AB70" s="88"/>
      <c r="AC70" s="88"/>
      <c r="AD70" s="88"/>
      <c r="AE70" s="52"/>
      <c r="AF70" s="733" t="str">
        <f>IF('①収支予算書（A4縦2頁印刷用）'!AF53="","",'①収支予算書（A4縦2頁印刷用）'!AF53)</f>
        <v/>
      </c>
      <c r="AG70" s="734"/>
      <c r="AH70" s="232">
        <f>IF('①収支予算書(様式)'!AH70="","",'①収支予算書(様式)'!AH70)</f>
        <v>0</v>
      </c>
      <c r="AI70" s="334" t="str">
        <f>IF('①収支予算書(様式)'!AI70="","",'①収支予算書(様式)'!AI70)</f>
        <v/>
      </c>
      <c r="AJ70" s="334" t="str">
        <f>IF('①収支予算書(様式)'!AJ70="","",'①収支予算書(様式)'!AJ70)</f>
        <v/>
      </c>
      <c r="AK70" s="334" t="str">
        <f>IF('①収支予算書(様式)'!AK70="","",'①収支予算書(様式)'!AK70)</f>
        <v/>
      </c>
      <c r="AL70" s="334" t="str">
        <f>IF('①収支予算書(様式)'!AL70="","",'①収支予算書(様式)'!AL70)</f>
        <v/>
      </c>
      <c r="AM70" s="221">
        <f>IF('①収支予算書(様式)'!AM70="","",'①収支予算書(様式)'!AM70)</f>
        <v>0</v>
      </c>
      <c r="AN70" s="356" t="str">
        <f>IF('①収支予算書(様式)'!AN70="","",'①収支予算書(様式)'!AN70)</f>
        <v/>
      </c>
      <c r="AO70" s="359" t="str">
        <f>IF('①収支予算書(様式)'!AO70="","",'①収支予算書(様式)'!AO70)</f>
        <v/>
      </c>
      <c r="AP70" s="76"/>
      <c r="AQ70" s="76"/>
      <c r="AR70" s="76"/>
      <c r="AS70" s="76"/>
      <c r="AT70" s="76"/>
      <c r="AU70" s="76"/>
      <c r="AV70" s="76"/>
      <c r="AW70" s="76"/>
      <c r="AX70" s="76"/>
      <c r="AY70" s="76"/>
      <c r="AZ70" s="76"/>
      <c r="BA70" s="76"/>
      <c r="BB70" s="76"/>
      <c r="BC70" s="76"/>
      <c r="BD70" s="76"/>
      <c r="BE70" s="76"/>
      <c r="BF70" s="76"/>
      <c r="BG70" s="76"/>
      <c r="BH70" s="76"/>
      <c r="BI70" s="52"/>
      <c r="BJ70" s="52"/>
    </row>
    <row r="71" spans="1:98" ht="17.399999999999999" customHeight="1" thickBot="1">
      <c r="A71" s="738" t="s">
        <v>246</v>
      </c>
      <c r="B71" s="739"/>
      <c r="C71" s="740"/>
      <c r="D71" s="661">
        <f>IF('①収支予算書(様式)'!D71="","",'①収支予算書(様式)'!D71)</f>
        <v>0</v>
      </c>
      <c r="E71" s="662"/>
      <c r="F71" s="663"/>
      <c r="G71" s="90"/>
      <c r="H71" s="244"/>
      <c r="I71" s="244"/>
      <c r="J71" s="88"/>
      <c r="K71" s="88"/>
      <c r="L71" s="88"/>
      <c r="M71" s="88"/>
      <c r="N71" s="88"/>
      <c r="O71" s="88"/>
      <c r="P71" s="88"/>
      <c r="Q71" s="88"/>
      <c r="R71" s="88"/>
      <c r="S71" s="88"/>
      <c r="T71" s="88"/>
      <c r="U71" s="88"/>
      <c r="V71" s="88"/>
      <c r="W71" s="88"/>
      <c r="X71" s="88"/>
      <c r="Y71" s="88"/>
      <c r="Z71" s="88"/>
      <c r="AA71" s="88"/>
      <c r="AB71" s="88"/>
      <c r="AC71" s="88"/>
      <c r="AD71" s="88"/>
      <c r="AF71" s="733" t="str">
        <f>IF('①収支予算書（A4縦2頁印刷用）'!AF54="","",'①収支予算書（A4縦2頁印刷用）'!AF54)</f>
        <v/>
      </c>
      <c r="AG71" s="734"/>
      <c r="AH71" s="232">
        <f>IF('①収支予算書(様式)'!AH71="","",'①収支予算書(様式)'!AH71)</f>
        <v>0</v>
      </c>
      <c r="AI71" s="334" t="str">
        <f>IF('①収支予算書(様式)'!AI71="","",'①収支予算書(様式)'!AI71)</f>
        <v/>
      </c>
      <c r="AJ71" s="334" t="str">
        <f>IF('①収支予算書(様式)'!AJ71="","",'①収支予算書(様式)'!AJ71)</f>
        <v/>
      </c>
      <c r="AK71" s="334" t="str">
        <f>IF('①収支予算書(様式)'!AK71="","",'①収支予算書(様式)'!AK71)</f>
        <v/>
      </c>
      <c r="AL71" s="334" t="str">
        <f>IF('①収支予算書(様式)'!AL71="","",'①収支予算書(様式)'!AL71)</f>
        <v/>
      </c>
      <c r="AM71" s="221">
        <f>IF('①収支予算書(様式)'!AM71="","",'①収支予算書(様式)'!AM71)</f>
        <v>0</v>
      </c>
      <c r="AN71" s="356" t="str">
        <f>IF('①収支予算書(様式)'!AN71="","",'①収支予算書(様式)'!AN71)</f>
        <v/>
      </c>
      <c r="AO71" s="359" t="str">
        <f>IF('①収支予算書(様式)'!AO71="","",'①収支予算書(様式)'!AO71)</f>
        <v/>
      </c>
      <c r="AP71" s="76"/>
      <c r="AQ71" s="76"/>
      <c r="AR71" s="76"/>
      <c r="AS71" s="76"/>
      <c r="AT71" s="76"/>
      <c r="AU71" s="76"/>
      <c r="AV71" s="76"/>
      <c r="AW71" s="76"/>
      <c r="AX71" s="76"/>
      <c r="AY71" s="76"/>
      <c r="AZ71" s="76"/>
      <c r="BA71" s="76"/>
      <c r="BB71" s="76"/>
      <c r="BC71" s="76"/>
      <c r="BD71" s="76"/>
      <c r="BE71" s="76"/>
      <c r="BF71" s="76"/>
      <c r="BG71" s="76"/>
      <c r="BH71" s="76"/>
    </row>
    <row r="72" spans="1:98" ht="17.399999999999999" customHeight="1" thickBot="1">
      <c r="AF72" s="808" t="str">
        <f>IF('①収支予算書（A4縦2頁印刷用）'!AF55="","",'①収支予算書（A4縦2頁印刷用）'!AF55)</f>
        <v/>
      </c>
      <c r="AG72" s="809"/>
      <c r="AH72" s="331">
        <f>IF('①収支予算書(様式)'!AH72="","",'①収支予算書(様式)'!AH72)</f>
        <v>0</v>
      </c>
      <c r="AI72" s="358" t="str">
        <f>IF('①収支予算書(様式)'!AI72="","",'①収支予算書(様式)'!AI72)</f>
        <v/>
      </c>
      <c r="AJ72" s="358" t="str">
        <f>IF('①収支予算書(様式)'!AJ72="","",'①収支予算書(様式)'!AJ72)</f>
        <v/>
      </c>
      <c r="AK72" s="358" t="str">
        <f>IF('①収支予算書(様式)'!AK72="","",'①収支予算書(様式)'!AK72)</f>
        <v/>
      </c>
      <c r="AL72" s="358" t="str">
        <f>IF('①収支予算書(様式)'!AL72="","",'①収支予算書(様式)'!AL72)</f>
        <v/>
      </c>
      <c r="AM72" s="329">
        <f>IF('①収支予算書(様式)'!AM72="","",'①収支予算書(様式)'!AM72)</f>
        <v>0</v>
      </c>
      <c r="AN72" s="357" t="str">
        <f>IF('①収支予算書(様式)'!AN72="","",'①収支予算書(様式)'!AN72)</f>
        <v/>
      </c>
      <c r="AO72" s="360" t="str">
        <f>IF('①収支予算書(様式)'!AO72="","",'①収支予算書(様式)'!AO72)</f>
        <v/>
      </c>
      <c r="AP72" s="76"/>
      <c r="AQ72" s="76"/>
      <c r="AR72" s="76"/>
      <c r="AS72" s="76"/>
      <c r="AT72" s="76"/>
      <c r="AU72" s="76"/>
      <c r="AV72" s="76"/>
      <c r="AW72" s="76"/>
      <c r="AX72" s="76"/>
      <c r="AY72" s="76"/>
      <c r="AZ72" s="76"/>
      <c r="BA72" s="76"/>
      <c r="BB72" s="76"/>
      <c r="BC72" s="76"/>
      <c r="BD72" s="76"/>
      <c r="BE72" s="76"/>
    </row>
    <row r="73" spans="1:98" ht="17.399999999999999" customHeight="1">
      <c r="AF73" s="184"/>
      <c r="AG73" s="180" t="s">
        <v>292</v>
      </c>
      <c r="AH73" s="325">
        <f>SUM(AH69:AH72)</f>
        <v>0</v>
      </c>
      <c r="AI73" s="312" t="s">
        <v>430</v>
      </c>
      <c r="AJ73" s="184"/>
      <c r="AK73" s="184"/>
      <c r="AL73" s="180" t="s">
        <v>292</v>
      </c>
      <c r="AM73" s="325">
        <f>SUM(AM69:AM72)</f>
        <v>0</v>
      </c>
      <c r="AN73" s="312" t="s">
        <v>430</v>
      </c>
      <c r="AO73" s="312" t="s">
        <v>430</v>
      </c>
      <c r="AP73" s="76"/>
      <c r="AQ73" s="76"/>
      <c r="AR73" s="76"/>
      <c r="AS73" s="76"/>
      <c r="AT73" s="76"/>
      <c r="AU73" s="76"/>
      <c r="AV73" s="76"/>
      <c r="AW73" s="76"/>
      <c r="AX73" s="76"/>
      <c r="AY73" s="76"/>
      <c r="AZ73" s="76"/>
      <c r="BA73" s="76"/>
      <c r="BB73" s="76"/>
      <c r="BC73" s="76"/>
      <c r="BD73" s="76"/>
      <c r="BE73" s="76"/>
      <c r="BF73" s="52"/>
      <c r="BG73" s="52"/>
      <c r="BH73" s="52"/>
    </row>
    <row r="74" spans="1:98" ht="17.399999999999999" customHeight="1">
      <c r="AF74" s="732" t="s">
        <v>337</v>
      </c>
      <c r="AG74" s="732"/>
      <c r="AH74" s="326">
        <f>AH73+AM73</f>
        <v>0</v>
      </c>
      <c r="AI74" s="314" t="s">
        <v>434</v>
      </c>
      <c r="AJ74" s="211"/>
      <c r="AK74" s="313" t="s">
        <v>432</v>
      </c>
      <c r="AL74" s="211"/>
      <c r="AM74" s="211"/>
      <c r="AN74" s="315" t="s">
        <v>431</v>
      </c>
      <c r="AO74" s="314" t="s">
        <v>433</v>
      </c>
      <c r="AP74" s="76"/>
      <c r="AQ74" s="76"/>
      <c r="AR74" s="76"/>
      <c r="AS74" s="76"/>
      <c r="AT74" s="76"/>
      <c r="AU74" s="76"/>
      <c r="AV74" s="76"/>
      <c r="AW74" s="76"/>
      <c r="AX74" s="76"/>
      <c r="AY74" s="76"/>
      <c r="AZ74" s="76"/>
      <c r="BA74" s="76"/>
      <c r="BB74" s="76"/>
      <c r="BC74" s="76"/>
      <c r="BD74" s="76"/>
      <c r="BE74" s="76"/>
    </row>
    <row r="75" spans="1:98">
      <c r="AF75" s="76"/>
      <c r="AG75" s="76"/>
      <c r="AH75" s="78"/>
      <c r="AI75" s="76"/>
      <c r="AJ75" s="76"/>
      <c r="AK75" s="76"/>
      <c r="AL75" s="76"/>
      <c r="AM75" s="76"/>
      <c r="AN75" s="76"/>
      <c r="AO75" s="76"/>
      <c r="AP75" s="76"/>
      <c r="AQ75" s="76"/>
      <c r="AR75" s="76"/>
      <c r="AS75" s="76"/>
      <c r="AT75" s="76"/>
      <c r="AU75" s="76"/>
      <c r="AV75" s="76"/>
      <c r="AW75" s="76"/>
      <c r="AX75" s="76"/>
      <c r="AY75" s="76"/>
      <c r="AZ75" s="76"/>
      <c r="BA75" s="76"/>
      <c r="BB75" s="76"/>
      <c r="BC75" s="76"/>
      <c r="BD75" s="76"/>
    </row>
    <row r="76" spans="1:98">
      <c r="AF76" s="210"/>
      <c r="AG76" s="76"/>
      <c r="AH76" s="78"/>
      <c r="AI76" s="76"/>
      <c r="AJ76" s="76"/>
      <c r="AK76" s="76"/>
      <c r="AL76" s="76"/>
      <c r="AM76" s="76"/>
      <c r="AN76" s="76"/>
      <c r="AO76" s="76"/>
      <c r="AP76" s="76"/>
      <c r="AQ76" s="76"/>
      <c r="AR76" s="76"/>
      <c r="AS76" s="76"/>
      <c r="AT76" s="76"/>
      <c r="AU76" s="76"/>
      <c r="AV76" s="76"/>
      <c r="AW76" s="76"/>
      <c r="AX76" s="76"/>
      <c r="AY76" s="76"/>
      <c r="AZ76" s="76"/>
      <c r="BA76" s="76"/>
      <c r="BB76" s="76"/>
      <c r="BC76" s="76"/>
      <c r="BD76" s="76"/>
      <c r="BE76" s="52"/>
    </row>
    <row r="77" spans="1:98">
      <c r="AF77" s="76"/>
      <c r="AG77" s="210"/>
      <c r="AH77" s="78"/>
      <c r="AI77" s="76"/>
      <c r="AJ77" s="76"/>
      <c r="AK77" s="76"/>
      <c r="AL77" s="76"/>
      <c r="AM77" s="76"/>
      <c r="AN77" s="76"/>
      <c r="AO77" s="76"/>
      <c r="AP77" s="76"/>
      <c r="AQ77" s="76"/>
      <c r="AR77" s="76"/>
      <c r="AS77" s="76"/>
      <c r="AT77" s="76"/>
      <c r="AU77" s="76"/>
      <c r="AV77" s="210"/>
      <c r="AW77" s="210"/>
      <c r="AX77" s="210"/>
      <c r="AY77" s="210"/>
      <c r="AZ77" s="210"/>
      <c r="BA77" s="210"/>
      <c r="BB77" s="210"/>
      <c r="BC77" s="210"/>
      <c r="BD77" s="210"/>
    </row>
    <row r="78" spans="1:98">
      <c r="AT78" s="52"/>
      <c r="AU78" s="52"/>
    </row>
  </sheetData>
  <sheetProtection algorithmName="SHA-512" hashValue="Lxs6qi93t2dnTdBQuTZX/te9Dw5jAzdZOq2nrJu5Gv/zrp4oyChnraqc8AW8Jur071CvOsBAUGq7Rd6mTlGoAg==" saltValue="Z5JRl8SWbPNzNWFY904ptA==" spinCount="100000" sheet="1" objects="1" scenarios="1" selectLockedCells="1" selectUnlockedCells="1"/>
  <mergeCells count="479">
    <mergeCell ref="R5:U5"/>
    <mergeCell ref="V5:AD5"/>
    <mergeCell ref="AI5:AR5"/>
    <mergeCell ref="R6:U6"/>
    <mergeCell ref="V6:AD6"/>
    <mergeCell ref="AI6:AR6"/>
    <mergeCell ref="L1:Q2"/>
    <mergeCell ref="AI2:AR2"/>
    <mergeCell ref="AU2:AW2"/>
    <mergeCell ref="L3:Q3"/>
    <mergeCell ref="AI3:AR3"/>
    <mergeCell ref="AT3:AT4"/>
    <mergeCell ref="AU3:AW4"/>
    <mergeCell ref="AI4:AR4"/>
    <mergeCell ref="R7:U7"/>
    <mergeCell ref="V7:AD7"/>
    <mergeCell ref="AI7:AR7"/>
    <mergeCell ref="A8:C9"/>
    <mergeCell ref="D8:F9"/>
    <mergeCell ref="R8:U8"/>
    <mergeCell ref="V8:AD8"/>
    <mergeCell ref="AI8:AR8"/>
    <mergeCell ref="AI9:AR9"/>
    <mergeCell ref="A12:B12"/>
    <mergeCell ref="AI12:AR12"/>
    <mergeCell ref="A13:B13"/>
    <mergeCell ref="C13:AD13"/>
    <mergeCell ref="AI13:AR13"/>
    <mergeCell ref="A14:B14"/>
    <mergeCell ref="C14:AD14"/>
    <mergeCell ref="AI14:AR14"/>
    <mergeCell ref="A10:C10"/>
    <mergeCell ref="D10:AD10"/>
    <mergeCell ref="AI10:AR10"/>
    <mergeCell ref="A11:C11"/>
    <mergeCell ref="D11:I11"/>
    <mergeCell ref="J11:AD11"/>
    <mergeCell ref="AI11:AR11"/>
    <mergeCell ref="A17:B17"/>
    <mergeCell ref="C17:AD17"/>
    <mergeCell ref="AI17:AR17"/>
    <mergeCell ref="A18:B18"/>
    <mergeCell ref="C18:AD18"/>
    <mergeCell ref="AI18:AR18"/>
    <mergeCell ref="A15:B15"/>
    <mergeCell ref="T15:U15"/>
    <mergeCell ref="AI15:AR15"/>
    <mergeCell ref="A16:B16"/>
    <mergeCell ref="C16:AD16"/>
    <mergeCell ref="AI16:AR16"/>
    <mergeCell ref="A22:C22"/>
    <mergeCell ref="D22:F22"/>
    <mergeCell ref="G22:AD22"/>
    <mergeCell ref="AI22:AR22"/>
    <mergeCell ref="A23:C23"/>
    <mergeCell ref="D23:F23"/>
    <mergeCell ref="G23:AD23"/>
    <mergeCell ref="AI23:AR23"/>
    <mergeCell ref="A19:B19"/>
    <mergeCell ref="C19:AD19"/>
    <mergeCell ref="AI19:AR19"/>
    <mergeCell ref="AI20:AR20"/>
    <mergeCell ref="G21:AD21"/>
    <mergeCell ref="AI21:AR21"/>
    <mergeCell ref="AI26:AR26"/>
    <mergeCell ref="A27:C27"/>
    <mergeCell ref="D27:F27"/>
    <mergeCell ref="G27:AD27"/>
    <mergeCell ref="A24:C24"/>
    <mergeCell ref="D24:F24"/>
    <mergeCell ref="G24:AD24"/>
    <mergeCell ref="AI24:AR24"/>
    <mergeCell ref="A25:C25"/>
    <mergeCell ref="D25:F25"/>
    <mergeCell ref="G25:AD25"/>
    <mergeCell ref="AI25:AR25"/>
    <mergeCell ref="A28:C28"/>
    <mergeCell ref="D28:F28"/>
    <mergeCell ref="G28:I28"/>
    <mergeCell ref="J28:K28"/>
    <mergeCell ref="L28:O28"/>
    <mergeCell ref="P28:Q28"/>
    <mergeCell ref="A26:C26"/>
    <mergeCell ref="D26:F26"/>
    <mergeCell ref="G26:AD26"/>
    <mergeCell ref="A31:C31"/>
    <mergeCell ref="D31:F31"/>
    <mergeCell ref="G31:AD31"/>
    <mergeCell ref="A32:C32"/>
    <mergeCell ref="D32:F32"/>
    <mergeCell ref="G32:AD32"/>
    <mergeCell ref="R29:T29"/>
    <mergeCell ref="U29:V29"/>
    <mergeCell ref="X29:AA29"/>
    <mergeCell ref="AB29:AD29"/>
    <mergeCell ref="A30:C30"/>
    <mergeCell ref="D30:F30"/>
    <mergeCell ref="G30:AD30"/>
    <mergeCell ref="A29:C29"/>
    <mergeCell ref="D29:F29"/>
    <mergeCell ref="G29:I29"/>
    <mergeCell ref="J29:K29"/>
    <mergeCell ref="L29:O29"/>
    <mergeCell ref="P29:Q29"/>
    <mergeCell ref="A34:C34"/>
    <mergeCell ref="D34:F34"/>
    <mergeCell ref="AF34:AG34"/>
    <mergeCell ref="AM34:AN34"/>
    <mergeCell ref="AF35:AG35"/>
    <mergeCell ref="AM35:AN35"/>
    <mergeCell ref="AF32:AG32"/>
    <mergeCell ref="AM32:AN32"/>
    <mergeCell ref="A33:C33"/>
    <mergeCell ref="D33:F33"/>
    <mergeCell ref="G33:AD33"/>
    <mergeCell ref="AF33:AG33"/>
    <mergeCell ref="AM33:AN33"/>
    <mergeCell ref="A38:C38"/>
    <mergeCell ref="D38:F38"/>
    <mergeCell ref="G38:J38"/>
    <mergeCell ref="K38:L38"/>
    <mergeCell ref="M38:N38"/>
    <mergeCell ref="O38:P38"/>
    <mergeCell ref="AF36:AG36"/>
    <mergeCell ref="AM36:AN36"/>
    <mergeCell ref="A37:C37"/>
    <mergeCell ref="D37:F37"/>
    <mergeCell ref="G37:AD37"/>
    <mergeCell ref="AM37:AN37"/>
    <mergeCell ref="AM39:AU39"/>
    <mergeCell ref="G40:J40"/>
    <mergeCell ref="K40:L40"/>
    <mergeCell ref="M40:N40"/>
    <mergeCell ref="O40:P40"/>
    <mergeCell ref="Q40:R40"/>
    <mergeCell ref="S40:T40"/>
    <mergeCell ref="AC38:AD38"/>
    <mergeCell ref="G39:J39"/>
    <mergeCell ref="K39:L39"/>
    <mergeCell ref="M39:N39"/>
    <mergeCell ref="O39:P39"/>
    <mergeCell ref="Q39:R39"/>
    <mergeCell ref="S39:T39"/>
    <mergeCell ref="U39:V39"/>
    <mergeCell ref="W39:X39"/>
    <mergeCell ref="Y39:Z39"/>
    <mergeCell ref="Q38:R38"/>
    <mergeCell ref="S38:T38"/>
    <mergeCell ref="U38:V38"/>
    <mergeCell ref="W38:X38"/>
    <mergeCell ref="Y38:Z38"/>
    <mergeCell ref="AA38:AB38"/>
    <mergeCell ref="U40:V40"/>
    <mergeCell ref="W40:X40"/>
    <mergeCell ref="Y40:Z40"/>
    <mergeCell ref="AA40:AB40"/>
    <mergeCell ref="AC40:AD40"/>
    <mergeCell ref="AF40:AG40"/>
    <mergeCell ref="AA39:AB39"/>
    <mergeCell ref="AC39:AD39"/>
    <mergeCell ref="AH39:AL39"/>
    <mergeCell ref="U41:V41"/>
    <mergeCell ref="W41:X41"/>
    <mergeCell ref="Y41:Z41"/>
    <mergeCell ref="AA41:AB41"/>
    <mergeCell ref="AC41:AD41"/>
    <mergeCell ref="AF41:AG41"/>
    <mergeCell ref="G41:J41"/>
    <mergeCell ref="K41:L41"/>
    <mergeCell ref="M41:N41"/>
    <mergeCell ref="O41:P41"/>
    <mergeCell ref="Q41:R41"/>
    <mergeCell ref="S41:T41"/>
    <mergeCell ref="U42:V42"/>
    <mergeCell ref="W42:X42"/>
    <mergeCell ref="Y42:Z42"/>
    <mergeCell ref="AA42:AB42"/>
    <mergeCell ref="AC42:AD42"/>
    <mergeCell ref="AF42:AG42"/>
    <mergeCell ref="G42:J42"/>
    <mergeCell ref="K42:L42"/>
    <mergeCell ref="M42:N42"/>
    <mergeCell ref="O42:P42"/>
    <mergeCell ref="Q42:R42"/>
    <mergeCell ref="S42:T42"/>
    <mergeCell ref="AA43:AB43"/>
    <mergeCell ref="AC43:AD43"/>
    <mergeCell ref="AF43:AG43"/>
    <mergeCell ref="G43:J43"/>
    <mergeCell ref="K43:L43"/>
    <mergeCell ref="M43:N43"/>
    <mergeCell ref="O43:P43"/>
    <mergeCell ref="Q43:R43"/>
    <mergeCell ref="S43:T43"/>
    <mergeCell ref="A44:C44"/>
    <mergeCell ref="D44:F44"/>
    <mergeCell ref="G44:J44"/>
    <mergeCell ref="K44:L44"/>
    <mergeCell ref="M44:N44"/>
    <mergeCell ref="O44:P44"/>
    <mergeCell ref="U43:V43"/>
    <mergeCell ref="W43:X43"/>
    <mergeCell ref="Y43:Z43"/>
    <mergeCell ref="AC44:AD44"/>
    <mergeCell ref="AA46:AB46"/>
    <mergeCell ref="AC46:AD46"/>
    <mergeCell ref="AF44:AG44"/>
    <mergeCell ref="G45:J45"/>
    <mergeCell ref="K45:L45"/>
    <mergeCell ref="M45:N45"/>
    <mergeCell ref="O45:P45"/>
    <mergeCell ref="Q45:R45"/>
    <mergeCell ref="S45:T45"/>
    <mergeCell ref="U45:V45"/>
    <mergeCell ref="W45:X45"/>
    <mergeCell ref="Q44:R44"/>
    <mergeCell ref="S44:T44"/>
    <mergeCell ref="U44:V44"/>
    <mergeCell ref="W44:X44"/>
    <mergeCell ref="Y44:Z44"/>
    <mergeCell ref="AA44:AB44"/>
    <mergeCell ref="Y45:Z45"/>
    <mergeCell ref="AA45:AB45"/>
    <mergeCell ref="AC45:AD45"/>
    <mergeCell ref="AF45:AG45"/>
    <mergeCell ref="G46:J46"/>
    <mergeCell ref="S47:T47"/>
    <mergeCell ref="U47:V47"/>
    <mergeCell ref="W47:X47"/>
    <mergeCell ref="Y47:Z47"/>
    <mergeCell ref="AA47:AB47"/>
    <mergeCell ref="AC47:AD47"/>
    <mergeCell ref="K46:L46"/>
    <mergeCell ref="M46:N46"/>
    <mergeCell ref="O46:P46"/>
    <mergeCell ref="Q46:R46"/>
    <mergeCell ref="S46:T46"/>
    <mergeCell ref="U46:V46"/>
    <mergeCell ref="W46:X46"/>
    <mergeCell ref="Y46:Z46"/>
    <mergeCell ref="Y49:Z49"/>
    <mergeCell ref="AA49:AB49"/>
    <mergeCell ref="AC49:AD49"/>
    <mergeCell ref="AF49:AG49"/>
    <mergeCell ref="AH49:AK49"/>
    <mergeCell ref="AA48:AB48"/>
    <mergeCell ref="AC48:AD48"/>
    <mergeCell ref="G49:J49"/>
    <mergeCell ref="K49:L49"/>
    <mergeCell ref="M49:N49"/>
    <mergeCell ref="O49:P49"/>
    <mergeCell ref="Q49:R49"/>
    <mergeCell ref="S49:T49"/>
    <mergeCell ref="U49:V49"/>
    <mergeCell ref="W49:X49"/>
    <mergeCell ref="M48:N48"/>
    <mergeCell ref="O48:P48"/>
    <mergeCell ref="Q48:R48"/>
    <mergeCell ref="S48:T48"/>
    <mergeCell ref="U48:V48"/>
    <mergeCell ref="W48:X48"/>
    <mergeCell ref="Y48:Z48"/>
    <mergeCell ref="G47:J47"/>
    <mergeCell ref="K47:L47"/>
    <mergeCell ref="M47:N47"/>
    <mergeCell ref="O47:P47"/>
    <mergeCell ref="Q47:R47"/>
    <mergeCell ref="AF47:AG47"/>
    <mergeCell ref="G48:J48"/>
    <mergeCell ref="K48:L48"/>
    <mergeCell ref="A51:C51"/>
    <mergeCell ref="D51:F51"/>
    <mergeCell ref="G51:J51"/>
    <mergeCell ref="K51:L51"/>
    <mergeCell ref="M51:P51"/>
    <mergeCell ref="A50:C50"/>
    <mergeCell ref="D50:F50"/>
    <mergeCell ref="G50:J50"/>
    <mergeCell ref="K50:L50"/>
    <mergeCell ref="M50:P50"/>
    <mergeCell ref="Q51:R51"/>
    <mergeCell ref="S51:V51"/>
    <mergeCell ref="W51:X51"/>
    <mergeCell ref="Y51:AB51"/>
    <mergeCell ref="AC51:AD51"/>
    <mergeCell ref="AF51:AG51"/>
    <mergeCell ref="S50:V50"/>
    <mergeCell ref="W50:X50"/>
    <mergeCell ref="Y50:AB50"/>
    <mergeCell ref="AC50:AD50"/>
    <mergeCell ref="AF50:AG50"/>
    <mergeCell ref="Q50:R50"/>
    <mergeCell ref="Y52:AB52"/>
    <mergeCell ref="AC52:AD52"/>
    <mergeCell ref="AF52:AG52"/>
    <mergeCell ref="W52:X52"/>
    <mergeCell ref="A53:C53"/>
    <mergeCell ref="D53:F53"/>
    <mergeCell ref="G53:J53"/>
    <mergeCell ref="K53:L53"/>
    <mergeCell ref="M53:P53"/>
    <mergeCell ref="Q53:R53"/>
    <mergeCell ref="S53:V53"/>
    <mergeCell ref="G52:J52"/>
    <mergeCell ref="K52:L52"/>
    <mergeCell ref="M52:P52"/>
    <mergeCell ref="Q52:R52"/>
    <mergeCell ref="S52:V52"/>
    <mergeCell ref="A55:C55"/>
    <mergeCell ref="D55:F55"/>
    <mergeCell ref="G55:J55"/>
    <mergeCell ref="K55:L55"/>
    <mergeCell ref="M55:P55"/>
    <mergeCell ref="W53:X53"/>
    <mergeCell ref="Y53:AB53"/>
    <mergeCell ref="AC53:AD53"/>
    <mergeCell ref="AF53:AG53"/>
    <mergeCell ref="A54:C54"/>
    <mergeCell ref="D54:F54"/>
    <mergeCell ref="G54:J54"/>
    <mergeCell ref="K54:L54"/>
    <mergeCell ref="M54:P54"/>
    <mergeCell ref="Q54:R54"/>
    <mergeCell ref="Q55:R55"/>
    <mergeCell ref="S55:V55"/>
    <mergeCell ref="W55:X55"/>
    <mergeCell ref="Y55:AB55"/>
    <mergeCell ref="AC55:AD55"/>
    <mergeCell ref="AF55:AG55"/>
    <mergeCell ref="S54:V54"/>
    <mergeCell ref="W54:X54"/>
    <mergeCell ref="Y54:AB54"/>
    <mergeCell ref="A57:C57"/>
    <mergeCell ref="D57:F57"/>
    <mergeCell ref="G57:J57"/>
    <mergeCell ref="K57:L57"/>
    <mergeCell ref="M57:P57"/>
    <mergeCell ref="Q57:R57"/>
    <mergeCell ref="A56:C56"/>
    <mergeCell ref="D56:F56"/>
    <mergeCell ref="G56:J56"/>
    <mergeCell ref="K56:L56"/>
    <mergeCell ref="M56:P56"/>
    <mergeCell ref="Q56:R56"/>
    <mergeCell ref="AC57:AD57"/>
    <mergeCell ref="AF57:AG57"/>
    <mergeCell ref="AC58:AD58"/>
    <mergeCell ref="AF58:AG58"/>
    <mergeCell ref="AC54:AD54"/>
    <mergeCell ref="AF54:AG54"/>
    <mergeCell ref="S56:V56"/>
    <mergeCell ref="W56:X56"/>
    <mergeCell ref="Y56:AB56"/>
    <mergeCell ref="AC56:AD56"/>
    <mergeCell ref="G58:J58"/>
    <mergeCell ref="K58:L58"/>
    <mergeCell ref="M58:P58"/>
    <mergeCell ref="Q58:R58"/>
    <mergeCell ref="S58:V58"/>
    <mergeCell ref="W58:X58"/>
    <mergeCell ref="Y58:AB58"/>
    <mergeCell ref="S57:V57"/>
    <mergeCell ref="W57:X57"/>
    <mergeCell ref="Y57:AB57"/>
    <mergeCell ref="G59:J59"/>
    <mergeCell ref="K59:L59"/>
    <mergeCell ref="M59:P59"/>
    <mergeCell ref="Q59:R59"/>
    <mergeCell ref="S59:V59"/>
    <mergeCell ref="W59:X59"/>
    <mergeCell ref="Y59:AB59"/>
    <mergeCell ref="AC59:AD59"/>
    <mergeCell ref="AF59:AG59"/>
    <mergeCell ref="AC60:AD60"/>
    <mergeCell ref="AF60:AG60"/>
    <mergeCell ref="A61:C61"/>
    <mergeCell ref="D61:F61"/>
    <mergeCell ref="G61:J61"/>
    <mergeCell ref="K61:L61"/>
    <mergeCell ref="M61:P61"/>
    <mergeCell ref="Q61:R61"/>
    <mergeCell ref="S61:V61"/>
    <mergeCell ref="W61:X61"/>
    <mergeCell ref="Y61:AB61"/>
    <mergeCell ref="AC61:AD61"/>
    <mergeCell ref="AF61:AG61"/>
    <mergeCell ref="A60:C60"/>
    <mergeCell ref="D60:F60"/>
    <mergeCell ref="G60:J60"/>
    <mergeCell ref="K60:L60"/>
    <mergeCell ref="M60:P60"/>
    <mergeCell ref="Q60:R60"/>
    <mergeCell ref="S60:V60"/>
    <mergeCell ref="W60:X60"/>
    <mergeCell ref="Y60:AB60"/>
    <mergeCell ref="AC62:AD62"/>
    <mergeCell ref="AF62:AG62"/>
    <mergeCell ref="A63:C63"/>
    <mergeCell ref="D63:F63"/>
    <mergeCell ref="G63:J63"/>
    <mergeCell ref="K63:L63"/>
    <mergeCell ref="M63:P63"/>
    <mergeCell ref="Q63:R63"/>
    <mergeCell ref="S63:V63"/>
    <mergeCell ref="W63:X63"/>
    <mergeCell ref="Y63:AB63"/>
    <mergeCell ref="AC63:AD63"/>
    <mergeCell ref="AF63:AG63"/>
    <mergeCell ref="A62:C62"/>
    <mergeCell ref="D62:F62"/>
    <mergeCell ref="G62:J62"/>
    <mergeCell ref="K62:L62"/>
    <mergeCell ref="M62:P62"/>
    <mergeCell ref="Q62:R62"/>
    <mergeCell ref="S62:V62"/>
    <mergeCell ref="W62:X62"/>
    <mergeCell ref="Y62:AB62"/>
    <mergeCell ref="Q65:R65"/>
    <mergeCell ref="S65:V65"/>
    <mergeCell ref="W65:X65"/>
    <mergeCell ref="Y65:AB65"/>
    <mergeCell ref="AC65:AD65"/>
    <mergeCell ref="A64:C64"/>
    <mergeCell ref="D64:F64"/>
    <mergeCell ref="G64:J64"/>
    <mergeCell ref="K64:L64"/>
    <mergeCell ref="M64:P64"/>
    <mergeCell ref="Q64:R64"/>
    <mergeCell ref="S64:V64"/>
    <mergeCell ref="W64:X64"/>
    <mergeCell ref="Y64:AB64"/>
    <mergeCell ref="AF72:AG72"/>
    <mergeCell ref="AF74:AG74"/>
    <mergeCell ref="Y68:AB68"/>
    <mergeCell ref="AC68:AD68"/>
    <mergeCell ref="AF68:AG68"/>
    <mergeCell ref="A69:C69"/>
    <mergeCell ref="D69:F69"/>
    <mergeCell ref="AF69:AG69"/>
    <mergeCell ref="AM67:AO67"/>
    <mergeCell ref="A68:C68"/>
    <mergeCell ref="D68:F68"/>
    <mergeCell ref="G68:J68"/>
    <mergeCell ref="K68:L68"/>
    <mergeCell ref="M68:P68"/>
    <mergeCell ref="Q68:R68"/>
    <mergeCell ref="S68:V68"/>
    <mergeCell ref="W68:X68"/>
    <mergeCell ref="G67:J67"/>
    <mergeCell ref="K67:L67"/>
    <mergeCell ref="M67:P67"/>
    <mergeCell ref="Q67:R67"/>
    <mergeCell ref="S67:V67"/>
    <mergeCell ref="W67:X67"/>
    <mergeCell ref="Y67:AB67"/>
    <mergeCell ref="AW49:BB49"/>
    <mergeCell ref="AL49:AV49"/>
    <mergeCell ref="AV57:AW57"/>
    <mergeCell ref="AX57:BB57"/>
    <mergeCell ref="AH57:AU57"/>
    <mergeCell ref="AF70:AG70"/>
    <mergeCell ref="A71:C71"/>
    <mergeCell ref="D71:F71"/>
    <mergeCell ref="AF71:AG71"/>
    <mergeCell ref="AC67:AD67"/>
    <mergeCell ref="AH67:AL67"/>
    <mergeCell ref="AF65:AG65"/>
    <mergeCell ref="G66:J66"/>
    <mergeCell ref="K66:L66"/>
    <mergeCell ref="M66:P66"/>
    <mergeCell ref="Q66:R66"/>
    <mergeCell ref="S66:V66"/>
    <mergeCell ref="W66:X66"/>
    <mergeCell ref="Y66:AB66"/>
    <mergeCell ref="AC66:AD66"/>
    <mergeCell ref="AC64:AD64"/>
    <mergeCell ref="G65:J65"/>
    <mergeCell ref="K65:L65"/>
    <mergeCell ref="M65:P65"/>
  </mergeCells>
  <phoneticPr fontId="2"/>
  <conditionalFormatting sqref="Y69">
    <cfRule type="cellIs" dxfId="0" priority="1" operator="notEqual">
      <formula>"合計額一致"</formula>
    </cfRule>
  </conditionalFormatting>
  <dataValidations count="3">
    <dataValidation type="list" showInputMessage="1" showErrorMessage="1" sqref="C14" xr:uid="{604AD1BB-B395-4CEF-B6A6-EDD6F8B42B92}">
      <formula1>$AT$11:$AT$26</formula1>
    </dataValidation>
    <dataValidation type="list" allowBlank="1" showInputMessage="1" showErrorMessage="1" sqref="D11" xr:uid="{9FACB32C-3EED-40A4-BDBB-89B68BF8BB38}">
      <formula1>$AF$1:$AF$15</formula1>
    </dataValidation>
    <dataValidation type="list" allowBlank="1" showInputMessage="1" showErrorMessage="1" sqref="V5" xr:uid="{A843879B-7EF9-4DC0-9C42-51E58F866D73}">
      <formula1>$AX$12:$AX$26</formula1>
    </dataValidation>
  </dataValidations>
  <printOptions horizontalCentered="1"/>
  <pageMargins left="0.35433070866141736" right="0" top="0.35433070866141736" bottom="0.15748031496062992" header="0.31496062992125984" footer="0.31496062992125984"/>
  <pageSetup paperSize="9" scale="50" fitToWidth="2" orientation="portrait" r:id="rId1"/>
  <colBreaks count="1" manualBreakCount="1">
    <brk id="30" max="73"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CB0D5-C90F-4E99-9FF1-E04EA80C2419}">
  <sheetPr>
    <tabColor rgb="FF00B050"/>
    <pageSetUpPr fitToPage="1"/>
  </sheetPr>
  <dimension ref="B1:M58"/>
  <sheetViews>
    <sheetView showGridLines="0" zoomScale="80" zoomScaleNormal="80" workbookViewId="0">
      <selection activeCell="P9" sqref="W9:W10"/>
    </sheetView>
  </sheetViews>
  <sheetFormatPr defaultColWidth="8.88671875" defaultRowHeight="12"/>
  <cols>
    <col min="1" max="1" width="1" style="439" customWidth="1"/>
    <col min="2" max="2" width="4.44140625" style="439" customWidth="1"/>
    <col min="3" max="3" width="7.77734375" style="439" customWidth="1"/>
    <col min="4" max="4" width="20.6640625" style="439" customWidth="1"/>
    <col min="5" max="7" width="15.44140625" style="439" customWidth="1"/>
    <col min="8" max="9" width="14" style="439" customWidth="1"/>
    <col min="10" max="10" width="23" style="439" customWidth="1"/>
    <col min="11" max="11" width="17.88671875" style="439" customWidth="1"/>
    <col min="12" max="12" width="1.109375" style="439" customWidth="1"/>
    <col min="13" max="16384" width="8.88671875" style="439"/>
  </cols>
  <sheetData>
    <row r="1" spans="2:13" ht="21" customHeight="1">
      <c r="C1" s="439" t="s">
        <v>467</v>
      </c>
      <c r="K1" s="440">
        <v>45839</v>
      </c>
    </row>
    <row r="2" spans="2:13" ht="16.2">
      <c r="C2" s="1234" t="s">
        <v>468</v>
      </c>
      <c r="D2" s="1234"/>
      <c r="E2" s="1234"/>
      <c r="F2" s="1234"/>
      <c r="G2" s="1234"/>
      <c r="H2" s="1234"/>
      <c r="I2" s="1234"/>
      <c r="J2" s="1234"/>
      <c r="K2" s="1234"/>
    </row>
    <row r="3" spans="2:13" ht="13.2">
      <c r="C3" s="1235" t="s">
        <v>469</v>
      </c>
      <c r="D3" s="1235"/>
      <c r="E3" s="1235"/>
      <c r="F3" s="1235"/>
      <c r="G3" s="1235"/>
      <c r="H3" s="1235"/>
      <c r="I3" s="1235"/>
      <c r="J3" s="1235"/>
      <c r="K3" s="1235"/>
    </row>
    <row r="5" spans="2:13" ht="22.2" customHeight="1">
      <c r="B5" s="1236"/>
      <c r="C5" s="1237"/>
      <c r="D5" s="1240" t="s">
        <v>470</v>
      </c>
      <c r="E5" s="1241"/>
      <c r="F5" s="1241"/>
      <c r="G5" s="1242"/>
      <c r="H5" s="1240" t="s">
        <v>471</v>
      </c>
      <c r="I5" s="1242"/>
      <c r="J5" s="441" t="s">
        <v>472</v>
      </c>
      <c r="K5" s="442" t="s">
        <v>473</v>
      </c>
    </row>
    <row r="6" spans="2:13" s="450" customFormat="1" ht="22.2" customHeight="1" thickBot="1">
      <c r="B6" s="1238"/>
      <c r="C6" s="1239"/>
      <c r="D6" s="443" t="s">
        <v>474</v>
      </c>
      <c r="E6" s="444" t="s">
        <v>475</v>
      </c>
      <c r="F6" s="444" t="s">
        <v>476</v>
      </c>
      <c r="G6" s="445" t="s">
        <v>477</v>
      </c>
      <c r="H6" s="446" t="s">
        <v>478</v>
      </c>
      <c r="I6" s="445" t="s">
        <v>479</v>
      </c>
      <c r="J6" s="447"/>
      <c r="K6" s="448"/>
      <c r="L6" s="449"/>
      <c r="M6" s="449"/>
    </row>
    <row r="7" spans="2:13" ht="27" customHeight="1" thickTop="1">
      <c r="B7" s="1243" t="s">
        <v>480</v>
      </c>
      <c r="C7" s="1246" t="s">
        <v>481</v>
      </c>
      <c r="D7" s="451" t="s">
        <v>482</v>
      </c>
      <c r="E7" s="452" t="s">
        <v>482</v>
      </c>
      <c r="F7" s="452" t="s">
        <v>482</v>
      </c>
      <c r="G7" s="453" t="s">
        <v>482</v>
      </c>
      <c r="H7" s="454" t="s">
        <v>483</v>
      </c>
      <c r="I7" s="453" t="s">
        <v>483</v>
      </c>
      <c r="J7" s="455" t="s">
        <v>483</v>
      </c>
      <c r="K7" s="456" t="s">
        <v>483</v>
      </c>
    </row>
    <row r="8" spans="2:13" ht="111" customHeight="1" thickBot="1">
      <c r="B8" s="1244"/>
      <c r="C8" s="1247"/>
      <c r="D8" s="457" t="s">
        <v>484</v>
      </c>
      <c r="E8" s="458" t="s">
        <v>485</v>
      </c>
      <c r="F8" s="458" t="s">
        <v>486</v>
      </c>
      <c r="G8" s="459" t="s">
        <v>487</v>
      </c>
      <c r="H8" s="460" t="s">
        <v>483</v>
      </c>
      <c r="I8" s="461" t="s">
        <v>483</v>
      </c>
      <c r="J8" s="462" t="s">
        <v>483</v>
      </c>
      <c r="K8" s="463" t="s">
        <v>483</v>
      </c>
    </row>
    <row r="9" spans="2:13" ht="27" customHeight="1">
      <c r="B9" s="1244"/>
      <c r="C9" s="1248" t="s">
        <v>488</v>
      </c>
      <c r="D9" s="464" t="s">
        <v>483</v>
      </c>
      <c r="E9" s="465" t="s">
        <v>483</v>
      </c>
      <c r="F9" s="465" t="s">
        <v>483</v>
      </c>
      <c r="G9" s="466" t="s">
        <v>483</v>
      </c>
      <c r="H9" s="467" t="s">
        <v>482</v>
      </c>
      <c r="I9" s="466" t="s">
        <v>482</v>
      </c>
      <c r="J9" s="468" t="s">
        <v>482</v>
      </c>
      <c r="K9" s="468" t="s">
        <v>482</v>
      </c>
    </row>
    <row r="10" spans="2:13" ht="150" customHeight="1" thickBot="1">
      <c r="B10" s="1245"/>
      <c r="C10" s="1249"/>
      <c r="D10" s="469" t="s">
        <v>483</v>
      </c>
      <c r="E10" s="470" t="s">
        <v>483</v>
      </c>
      <c r="F10" s="470" t="s">
        <v>483</v>
      </c>
      <c r="G10" s="471" t="s">
        <v>483</v>
      </c>
      <c r="H10" s="472" t="s">
        <v>485</v>
      </c>
      <c r="I10" s="472" t="s">
        <v>486</v>
      </c>
      <c r="J10" s="473" t="s">
        <v>489</v>
      </c>
      <c r="K10" s="473" t="s">
        <v>490</v>
      </c>
    </row>
    <row r="11" spans="2:13" ht="22.2" customHeight="1">
      <c r="B11" s="1236"/>
      <c r="C11" s="1237"/>
      <c r="D11" s="1250" t="s">
        <v>470</v>
      </c>
      <c r="E11" s="1251"/>
      <c r="F11" s="1251"/>
      <c r="G11" s="1252"/>
      <c r="H11" s="1250" t="s">
        <v>471</v>
      </c>
      <c r="I11" s="1252"/>
      <c r="J11" s="474"/>
      <c r="K11" s="475" t="s">
        <v>491</v>
      </c>
    </row>
    <row r="12" spans="2:13" ht="22.2" customHeight="1" thickBot="1">
      <c r="B12" s="1238"/>
      <c r="C12" s="1239"/>
      <c r="D12" s="443" t="s">
        <v>474</v>
      </c>
      <c r="E12" s="444" t="s">
        <v>475</v>
      </c>
      <c r="F12" s="444" t="s">
        <v>476</v>
      </c>
      <c r="G12" s="445" t="s">
        <v>477</v>
      </c>
      <c r="H12" s="446" t="s">
        <v>478</v>
      </c>
      <c r="I12" s="445" t="s">
        <v>479</v>
      </c>
      <c r="J12" s="476"/>
      <c r="K12" s="477"/>
    </row>
    <row r="13" spans="2:13" ht="27" customHeight="1" thickTop="1">
      <c r="B13" s="1253" t="s">
        <v>492</v>
      </c>
      <c r="C13" s="1255" t="s">
        <v>493</v>
      </c>
      <c r="D13" s="478" t="s">
        <v>482</v>
      </c>
      <c r="E13" s="479" t="s">
        <v>483</v>
      </c>
      <c r="F13" s="479" t="s">
        <v>483</v>
      </c>
      <c r="G13" s="480" t="s">
        <v>482</v>
      </c>
      <c r="H13" s="481" t="s">
        <v>482</v>
      </c>
      <c r="I13" s="480" t="s">
        <v>482</v>
      </c>
      <c r="J13" s="482"/>
      <c r="K13" s="483" t="s">
        <v>483</v>
      </c>
    </row>
    <row r="14" spans="2:13" ht="114.6" customHeight="1" thickBot="1">
      <c r="B14" s="1254"/>
      <c r="C14" s="1256"/>
      <c r="D14" s="484" t="s">
        <v>484</v>
      </c>
      <c r="E14" s="485" t="s">
        <v>483</v>
      </c>
      <c r="F14" s="485" t="s">
        <v>483</v>
      </c>
      <c r="G14" s="486" t="s">
        <v>494</v>
      </c>
      <c r="H14" s="487" t="s">
        <v>495</v>
      </c>
      <c r="I14" s="487" t="s">
        <v>486</v>
      </c>
      <c r="J14" s="488"/>
      <c r="K14" s="489" t="s">
        <v>483</v>
      </c>
    </row>
    <row r="17" spans="3:11">
      <c r="C17" s="1233"/>
      <c r="D17" s="1233"/>
      <c r="E17" s="1233"/>
      <c r="F17" s="1233"/>
      <c r="G17" s="1233"/>
      <c r="H17" s="1233"/>
      <c r="I17" s="1233"/>
      <c r="J17" s="1233"/>
      <c r="K17" s="1233"/>
    </row>
    <row r="58" spans="2:2">
      <c r="B58" s="490">
        <v>45422</v>
      </c>
    </row>
  </sheetData>
  <sheetProtection algorithmName="SHA-512" hashValue="ZDZtId/7JEgVlsxhBB3d8V/drIqfeiMB1xliJVMcSh+ARYie3OeQLDbOR2ROKHBhhCdaJlri7e64cIUXNxeQ4A==" saltValue="zwsh/RyTQfjKtM07/yy0oA==" spinCount="100000" sheet="1" objects="1" scenarios="1"/>
  <mergeCells count="14">
    <mergeCell ref="C17:K17"/>
    <mergeCell ref="C2:K2"/>
    <mergeCell ref="C3:K3"/>
    <mergeCell ref="B5:C6"/>
    <mergeCell ref="D5:G5"/>
    <mergeCell ref="H5:I5"/>
    <mergeCell ref="B7:B10"/>
    <mergeCell ref="C7:C8"/>
    <mergeCell ref="C9:C10"/>
    <mergeCell ref="B11:C12"/>
    <mergeCell ref="D11:G11"/>
    <mergeCell ref="H11:I11"/>
    <mergeCell ref="B13:B14"/>
    <mergeCell ref="C13:C14"/>
  </mergeCells>
  <phoneticPr fontId="2"/>
  <pageMargins left="0.33" right="0.19685039370078741" top="0.53" bottom="0.23" header="0.31496062992125984" footer="0.19"/>
  <pageSetup paperSize="9" scale="97"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4A1DA-A5E2-4187-8C19-2B9EFD269D8D}">
  <sheetPr>
    <tabColor rgb="FF00B0F0"/>
    <pageSetUpPr fitToPage="1"/>
  </sheetPr>
  <dimension ref="A1:BT19"/>
  <sheetViews>
    <sheetView showGridLines="0" view="pageBreakPreview" zoomScale="60" zoomScaleNormal="60" workbookViewId="0">
      <pane xSplit="1" ySplit="2" topLeftCell="B3" activePane="bottomRight" state="frozen"/>
      <selection activeCell="P9" sqref="W9:W10"/>
      <selection pane="topRight" activeCell="P9" sqref="W9:W10"/>
      <selection pane="bottomLeft" activeCell="P9" sqref="W9:W10"/>
      <selection pane="bottomRight" activeCell="P9" sqref="W9:W10"/>
    </sheetView>
  </sheetViews>
  <sheetFormatPr defaultColWidth="9.77734375" defaultRowHeight="16.2"/>
  <cols>
    <col min="1" max="1" width="8.44140625" style="58" customWidth="1"/>
    <col min="2" max="4" width="10" style="59" customWidth="1"/>
    <col min="5" max="5" width="20.33203125" style="59" customWidth="1"/>
    <col min="6" max="7" width="14.77734375" style="59" customWidth="1"/>
    <col min="8" max="8" width="17.21875" style="59" customWidth="1"/>
    <col min="9" max="9" width="27.77734375" style="59" customWidth="1"/>
    <col min="10" max="12" width="7" style="59" customWidth="1"/>
    <col min="13" max="13" width="6.33203125" style="59" customWidth="1"/>
    <col min="14" max="14" width="5" style="59" customWidth="1"/>
    <col min="15" max="15" width="8.6640625" style="59" customWidth="1"/>
    <col min="16" max="16" width="5.44140625" style="59" customWidth="1"/>
    <col min="17" max="17" width="7.44140625" style="59" customWidth="1"/>
    <col min="18" max="19" width="6.33203125" style="59" customWidth="1"/>
    <col min="20" max="20" width="4.6640625" style="59" customWidth="1"/>
    <col min="21" max="21" width="5.88671875" style="59" customWidth="1"/>
    <col min="22" max="22" width="6.33203125" style="59" customWidth="1"/>
    <col min="23" max="23" width="8.88671875" style="59" customWidth="1"/>
    <col min="24" max="25" width="6.33203125" style="59" customWidth="1"/>
    <col min="26" max="26" width="5.21875" style="59" customWidth="1"/>
    <col min="27" max="27" width="5.6640625" style="59" customWidth="1"/>
    <col min="28" max="28" width="17.109375" style="59" customWidth="1"/>
    <col min="29" max="29" width="15.44140625" style="59" customWidth="1"/>
    <col min="30" max="30" width="15.6640625" style="59" customWidth="1"/>
    <col min="31" max="34" width="8.6640625" style="59" customWidth="1"/>
    <col min="35" max="35" width="7.88671875" style="59" customWidth="1"/>
    <col min="36" max="42" width="8.6640625" style="59" customWidth="1"/>
    <col min="43" max="43" width="5.21875" style="59" customWidth="1"/>
    <col min="44" max="44" width="5.6640625" style="59" customWidth="1"/>
    <col min="45" max="45" width="5.44140625" style="59" customWidth="1"/>
    <col min="46" max="48" width="3.44140625" style="59" customWidth="1"/>
    <col min="49" max="49" width="4.33203125" style="59" customWidth="1"/>
    <col min="50" max="108" width="6.33203125" style="59" customWidth="1"/>
    <col min="109" max="16384" width="9.77734375" style="59"/>
  </cols>
  <sheetData>
    <row r="1" spans="1:72" ht="39.6" customHeight="1">
      <c r="B1" s="1273" t="s">
        <v>460</v>
      </c>
      <c r="C1" s="1273"/>
      <c r="D1" s="1273"/>
      <c r="E1" s="1273"/>
      <c r="F1" s="1273"/>
      <c r="G1" s="1273"/>
      <c r="H1" s="1273"/>
      <c r="I1" s="1273"/>
      <c r="J1" s="1273"/>
      <c r="K1" s="1273"/>
      <c r="L1" s="1273"/>
      <c r="M1" s="1273"/>
      <c r="N1" s="1273"/>
      <c r="O1" s="1273"/>
      <c r="P1" s="1273"/>
      <c r="Q1" s="1273"/>
      <c r="AR1" s="1274" t="s">
        <v>461</v>
      </c>
      <c r="AS1" s="1274"/>
      <c r="AT1" s="1274"/>
      <c r="AU1" s="1274"/>
      <c r="AV1" s="1274"/>
      <c r="AW1" s="1274"/>
    </row>
    <row r="2" spans="1:72" s="62" customFormat="1" ht="39.6" customHeight="1">
      <c r="A2" s="60" t="s">
        <v>265</v>
      </c>
      <c r="B2" s="1275" t="s">
        <v>266</v>
      </c>
      <c r="C2" s="1275"/>
      <c r="D2" s="1275"/>
      <c r="E2" s="1276"/>
      <c r="F2" s="1264" t="s">
        <v>267</v>
      </c>
      <c r="G2" s="1264"/>
      <c r="H2" s="1264"/>
      <c r="I2" s="1264"/>
      <c r="J2" s="1264" t="s">
        <v>268</v>
      </c>
      <c r="K2" s="1264"/>
      <c r="L2" s="1264"/>
      <c r="M2" s="1264" t="s">
        <v>269</v>
      </c>
      <c r="N2" s="1264"/>
      <c r="O2" s="1264"/>
      <c r="P2" s="1264" t="s">
        <v>270</v>
      </c>
      <c r="Q2" s="1264"/>
      <c r="R2" s="1264"/>
      <c r="S2" s="1264" t="s">
        <v>271</v>
      </c>
      <c r="T2" s="1264"/>
      <c r="U2" s="1264"/>
      <c r="V2" s="1264" t="s">
        <v>272</v>
      </c>
      <c r="W2" s="1264"/>
      <c r="X2" s="1264"/>
      <c r="Y2" s="1264" t="s">
        <v>273</v>
      </c>
      <c r="Z2" s="1264"/>
      <c r="AA2" s="1264"/>
      <c r="AB2" s="1264" t="s">
        <v>274</v>
      </c>
      <c r="AC2" s="1264"/>
      <c r="AD2" s="1264"/>
      <c r="AE2" s="1264" t="s">
        <v>275</v>
      </c>
      <c r="AF2" s="1264"/>
      <c r="AG2" s="1264"/>
      <c r="AH2" s="1264" t="s">
        <v>276</v>
      </c>
      <c r="AI2" s="1264"/>
      <c r="AJ2" s="1264"/>
      <c r="AK2" s="1264" t="s">
        <v>277</v>
      </c>
      <c r="AL2" s="1264"/>
      <c r="AM2" s="1264"/>
      <c r="AN2" s="1264" t="s">
        <v>278</v>
      </c>
      <c r="AO2" s="1264"/>
      <c r="AP2" s="1264"/>
      <c r="AQ2" s="1264" t="s">
        <v>279</v>
      </c>
      <c r="AR2" s="1264"/>
      <c r="AS2" s="1264"/>
      <c r="AT2" s="1264" t="s">
        <v>280</v>
      </c>
      <c r="AU2" s="1264"/>
      <c r="AV2" s="1264"/>
      <c r="AW2" s="1277"/>
      <c r="AX2" s="61"/>
    </row>
    <row r="3" spans="1:72" s="65" customFormat="1" ht="394.5" customHeight="1">
      <c r="A3" s="1265" t="s">
        <v>281</v>
      </c>
      <c r="B3" s="1261" t="s">
        <v>462</v>
      </c>
      <c r="C3" s="1262"/>
      <c r="D3" s="1262"/>
      <c r="E3" s="1263"/>
      <c r="F3" s="1261" t="s">
        <v>463</v>
      </c>
      <c r="G3" s="1262"/>
      <c r="H3" s="1262"/>
      <c r="I3" s="1263"/>
      <c r="J3" s="1261" t="s">
        <v>351</v>
      </c>
      <c r="K3" s="1262"/>
      <c r="L3" s="1263"/>
      <c r="M3" s="1261" t="s">
        <v>282</v>
      </c>
      <c r="N3" s="1262"/>
      <c r="O3" s="1263"/>
      <c r="P3" s="1261" t="s">
        <v>352</v>
      </c>
      <c r="Q3" s="1262"/>
      <c r="R3" s="1263"/>
      <c r="S3" s="1261" t="s">
        <v>341</v>
      </c>
      <c r="T3" s="1262"/>
      <c r="U3" s="1263"/>
      <c r="V3" s="1261" t="s">
        <v>353</v>
      </c>
      <c r="W3" s="1262"/>
      <c r="X3" s="1263"/>
      <c r="Y3" s="1261" t="s">
        <v>354</v>
      </c>
      <c r="Z3" s="1262"/>
      <c r="AA3" s="1263"/>
      <c r="AB3" s="1261" t="s">
        <v>355</v>
      </c>
      <c r="AC3" s="1262"/>
      <c r="AD3" s="1263"/>
      <c r="AE3" s="1261" t="s">
        <v>283</v>
      </c>
      <c r="AF3" s="1262"/>
      <c r="AG3" s="1263"/>
      <c r="AH3" s="1261" t="s">
        <v>464</v>
      </c>
      <c r="AI3" s="1262"/>
      <c r="AJ3" s="1263"/>
      <c r="AK3" s="1261" t="s">
        <v>465</v>
      </c>
      <c r="AL3" s="1262"/>
      <c r="AM3" s="1263"/>
      <c r="AN3" s="1261" t="s">
        <v>466</v>
      </c>
      <c r="AO3" s="1262"/>
      <c r="AP3" s="1263"/>
      <c r="AQ3" s="1261" t="s">
        <v>356</v>
      </c>
      <c r="AR3" s="1262"/>
      <c r="AS3" s="1263"/>
      <c r="AT3" s="1261" t="s">
        <v>284</v>
      </c>
      <c r="AU3" s="1262"/>
      <c r="AV3" s="1262"/>
      <c r="AW3" s="1263"/>
      <c r="AX3" s="63"/>
      <c r="AY3" s="1257"/>
      <c r="AZ3" s="1257"/>
      <c r="BA3" s="1257"/>
      <c r="BB3" s="1257"/>
      <c r="BC3" s="1257"/>
      <c r="BD3" s="1257"/>
      <c r="BE3" s="1257"/>
      <c r="BF3" s="1257"/>
      <c r="BG3" s="1257"/>
      <c r="BH3" s="1257"/>
      <c r="BI3" s="1257"/>
      <c r="BJ3" s="1257"/>
      <c r="BK3" s="1257"/>
      <c r="BL3" s="1257"/>
      <c r="BM3" s="1257"/>
      <c r="BN3" s="1257"/>
      <c r="BO3" s="1257"/>
      <c r="BP3" s="1257"/>
      <c r="BQ3" s="1257"/>
      <c r="BR3" s="1257"/>
      <c r="BS3" s="1257"/>
      <c r="BT3" s="1257"/>
    </row>
    <row r="4" spans="1:72" s="65" customFormat="1" ht="336.75" customHeight="1">
      <c r="A4" s="1266"/>
      <c r="B4" s="1258"/>
      <c r="C4" s="1259"/>
      <c r="D4" s="1259"/>
      <c r="E4" s="1260"/>
      <c r="F4" s="1258"/>
      <c r="G4" s="1259"/>
      <c r="H4" s="1259"/>
      <c r="I4" s="1260"/>
      <c r="J4" s="1258"/>
      <c r="K4" s="1259"/>
      <c r="L4" s="1260"/>
      <c r="M4" s="1258"/>
      <c r="N4" s="1259"/>
      <c r="O4" s="1260"/>
      <c r="P4" s="1258"/>
      <c r="Q4" s="1259"/>
      <c r="R4" s="1260"/>
      <c r="S4" s="1258"/>
      <c r="T4" s="1259"/>
      <c r="U4" s="1260"/>
      <c r="V4" s="1258"/>
      <c r="W4" s="1259"/>
      <c r="X4" s="1260"/>
      <c r="Y4" s="1258"/>
      <c r="Z4" s="1259"/>
      <c r="AA4" s="1260"/>
      <c r="AB4" s="1258"/>
      <c r="AC4" s="1259"/>
      <c r="AD4" s="1260"/>
      <c r="AE4" s="1258"/>
      <c r="AF4" s="1259"/>
      <c r="AG4" s="1260"/>
      <c r="AH4" s="1258"/>
      <c r="AI4" s="1259"/>
      <c r="AJ4" s="1260"/>
      <c r="AK4" s="1258"/>
      <c r="AL4" s="1259"/>
      <c r="AM4" s="1260"/>
      <c r="AN4" s="1258"/>
      <c r="AO4" s="1259"/>
      <c r="AP4" s="1260"/>
      <c r="AQ4" s="1258"/>
      <c r="AR4" s="1259"/>
      <c r="AS4" s="1260"/>
      <c r="AT4" s="1258"/>
      <c r="AU4" s="1259"/>
      <c r="AV4" s="1259"/>
      <c r="AW4" s="1260"/>
      <c r="AX4" s="63"/>
      <c r="AY4" s="1257"/>
      <c r="AZ4" s="1257"/>
      <c r="BA4" s="1257"/>
      <c r="BB4" s="1257"/>
      <c r="BC4" s="1257"/>
      <c r="BD4" s="1257"/>
      <c r="BE4" s="1257"/>
      <c r="BF4" s="1257"/>
      <c r="BG4" s="1257"/>
      <c r="BH4" s="1257"/>
      <c r="BI4" s="1257"/>
      <c r="BJ4" s="1257"/>
      <c r="BK4" s="1257"/>
      <c r="BL4" s="1257"/>
      <c r="BM4" s="1257"/>
      <c r="BN4" s="1257"/>
      <c r="BO4" s="1257"/>
      <c r="BP4" s="1257"/>
      <c r="BQ4" s="1257"/>
      <c r="BR4" s="1257"/>
      <c r="BS4" s="1257"/>
      <c r="BT4" s="1257"/>
    </row>
    <row r="5" spans="1:72" s="65" customFormat="1" ht="327" customHeight="1">
      <c r="A5" s="69"/>
      <c r="B5" s="1258"/>
      <c r="C5" s="1259"/>
      <c r="D5" s="1259"/>
      <c r="E5" s="1260"/>
      <c r="F5" s="1258"/>
      <c r="G5" s="1259"/>
      <c r="H5" s="1259"/>
      <c r="I5" s="1260"/>
      <c r="J5" s="66"/>
      <c r="K5" s="67"/>
      <c r="L5" s="68"/>
      <c r="M5" s="1258"/>
      <c r="N5" s="1259"/>
      <c r="O5" s="1260"/>
      <c r="P5" s="66"/>
      <c r="Q5" s="67"/>
      <c r="R5" s="68"/>
      <c r="S5" s="66"/>
      <c r="T5" s="67"/>
      <c r="U5" s="68"/>
      <c r="V5" s="66"/>
      <c r="W5" s="67"/>
      <c r="X5" s="68"/>
      <c r="Y5" s="66"/>
      <c r="Z5" s="67"/>
      <c r="AA5" s="68"/>
      <c r="AB5" s="1258"/>
      <c r="AC5" s="1259"/>
      <c r="AD5" s="1260"/>
      <c r="AE5" s="66"/>
      <c r="AF5" s="67"/>
      <c r="AG5" s="68"/>
      <c r="AH5" s="66"/>
      <c r="AI5" s="67"/>
      <c r="AJ5" s="68"/>
      <c r="AK5" s="66"/>
      <c r="AL5" s="67"/>
      <c r="AM5" s="68"/>
      <c r="AN5" s="66"/>
      <c r="AO5" s="67"/>
      <c r="AP5" s="68"/>
      <c r="AQ5" s="66"/>
      <c r="AR5" s="67"/>
      <c r="AS5" s="68"/>
      <c r="AT5" s="66"/>
      <c r="AU5" s="67"/>
      <c r="AV5" s="67"/>
      <c r="AW5" s="68"/>
      <c r="AX5" s="63"/>
      <c r="AY5" s="64"/>
      <c r="AZ5" s="64"/>
      <c r="BA5" s="64"/>
      <c r="BB5" s="64"/>
      <c r="BC5" s="64"/>
      <c r="BD5" s="64"/>
      <c r="BE5" s="64"/>
      <c r="BF5" s="64"/>
      <c r="BG5" s="64"/>
      <c r="BH5" s="64"/>
      <c r="BI5" s="64"/>
      <c r="BJ5" s="64"/>
      <c r="BK5" s="64"/>
      <c r="BL5" s="64"/>
      <c r="BM5" s="64"/>
      <c r="BN5" s="64"/>
      <c r="BO5" s="64"/>
      <c r="BP5" s="64"/>
      <c r="BQ5" s="64"/>
      <c r="BR5" s="64"/>
      <c r="BS5" s="64"/>
      <c r="BT5" s="64"/>
    </row>
    <row r="6" spans="1:72" s="65" customFormat="1" ht="294" customHeight="1">
      <c r="A6" s="69"/>
      <c r="B6" s="1258"/>
      <c r="C6" s="1259"/>
      <c r="D6" s="1259"/>
      <c r="E6" s="1260"/>
      <c r="F6" s="1258"/>
      <c r="G6" s="1259"/>
      <c r="H6" s="1259"/>
      <c r="I6" s="1260"/>
      <c r="J6" s="66"/>
      <c r="K6" s="67"/>
      <c r="L6" s="68"/>
      <c r="M6" s="1258"/>
      <c r="N6" s="1259"/>
      <c r="O6" s="1260"/>
      <c r="P6" s="1258"/>
      <c r="Q6" s="1259"/>
      <c r="R6" s="1260"/>
      <c r="S6" s="1258"/>
      <c r="T6" s="1259"/>
      <c r="U6" s="1260"/>
      <c r="V6" s="1258"/>
      <c r="W6" s="1259"/>
      <c r="X6" s="1260"/>
      <c r="Y6" s="1258"/>
      <c r="Z6" s="1259"/>
      <c r="AA6" s="1260"/>
      <c r="AB6" s="1258"/>
      <c r="AC6" s="1259"/>
      <c r="AD6" s="1260"/>
      <c r="AE6" s="66"/>
      <c r="AF6" s="67"/>
      <c r="AG6" s="68"/>
      <c r="AH6" s="66"/>
      <c r="AI6" s="67"/>
      <c r="AJ6" s="68"/>
      <c r="AK6" s="66"/>
      <c r="AL6" s="67"/>
      <c r="AM6" s="68"/>
      <c r="AN6" s="66"/>
      <c r="AO6" s="67"/>
      <c r="AP6" s="68"/>
      <c r="AQ6" s="66"/>
      <c r="AR6" s="67"/>
      <c r="AS6" s="68"/>
      <c r="AT6" s="66"/>
      <c r="AU6" s="67"/>
      <c r="AV6" s="67"/>
      <c r="AW6" s="68"/>
      <c r="AX6" s="63"/>
      <c r="AY6" s="64"/>
      <c r="AZ6" s="64"/>
      <c r="BA6" s="64"/>
      <c r="BB6" s="64"/>
      <c r="BC6" s="64"/>
      <c r="BD6" s="64"/>
      <c r="BE6" s="64"/>
      <c r="BF6" s="64"/>
      <c r="BG6" s="64"/>
      <c r="BH6" s="64"/>
      <c r="BI6" s="64"/>
      <c r="BJ6" s="64"/>
      <c r="BK6" s="64"/>
      <c r="BL6" s="64"/>
      <c r="BM6" s="64"/>
      <c r="BN6" s="64"/>
      <c r="BO6" s="64"/>
      <c r="BP6" s="64"/>
      <c r="BQ6" s="64"/>
      <c r="BR6" s="64"/>
      <c r="BS6" s="64"/>
      <c r="BT6" s="64"/>
    </row>
    <row r="7" spans="1:72" ht="169.5" customHeight="1">
      <c r="A7" s="70"/>
      <c r="B7" s="1267"/>
      <c r="C7" s="1268"/>
      <c r="D7" s="1268"/>
      <c r="E7" s="1269"/>
      <c r="F7" s="1267"/>
      <c r="G7" s="1268"/>
      <c r="H7" s="1268"/>
      <c r="I7" s="1269"/>
      <c r="J7" s="1270"/>
      <c r="K7" s="1271"/>
      <c r="L7" s="1272"/>
      <c r="M7" s="1271"/>
      <c r="N7" s="1271"/>
      <c r="O7" s="1271"/>
      <c r="P7" s="1270"/>
      <c r="Q7" s="1271"/>
      <c r="R7" s="1272"/>
      <c r="S7" s="71"/>
      <c r="T7" s="71"/>
      <c r="U7" s="71"/>
      <c r="V7" s="72"/>
      <c r="W7" s="71"/>
      <c r="X7" s="73"/>
      <c r="Y7" s="71"/>
      <c r="Z7" s="71"/>
      <c r="AA7" s="71"/>
      <c r="AB7" s="72"/>
      <c r="AC7" s="71"/>
      <c r="AD7" s="73"/>
      <c r="AE7" s="71"/>
      <c r="AF7" s="71"/>
      <c r="AG7" s="71"/>
      <c r="AH7" s="72"/>
      <c r="AI7" s="71"/>
      <c r="AJ7" s="73"/>
      <c r="AK7" s="71"/>
      <c r="AL7" s="71"/>
      <c r="AM7" s="71"/>
      <c r="AN7" s="72"/>
      <c r="AO7" s="71"/>
      <c r="AP7" s="73"/>
      <c r="AQ7" s="71"/>
      <c r="AR7" s="71"/>
      <c r="AS7" s="71"/>
      <c r="AT7" s="72"/>
      <c r="AU7" s="71"/>
      <c r="AV7" s="71"/>
      <c r="AW7" s="73"/>
      <c r="AX7" s="74"/>
    </row>
    <row r="8" spans="1:72">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row>
    <row r="9" spans="1:72" s="65" customFormat="1" ht="18.600000000000001"/>
    <row r="10" spans="1:72" s="65" customFormat="1" ht="18.600000000000001">
      <c r="N10" s="59"/>
      <c r="O10" s="59"/>
      <c r="P10" s="59"/>
      <c r="Q10" s="59"/>
      <c r="R10" s="59"/>
      <c r="S10" s="59"/>
      <c r="T10" s="59"/>
      <c r="U10" s="59"/>
      <c r="V10" s="59"/>
      <c r="W10" s="59"/>
      <c r="X10" s="59"/>
      <c r="Y10" s="59"/>
      <c r="Z10" s="59"/>
      <c r="AA10" s="59"/>
      <c r="AB10" s="59"/>
    </row>
    <row r="11" spans="1:72" s="65" customFormat="1" ht="18.600000000000001">
      <c r="N11" s="59"/>
      <c r="O11" s="59"/>
      <c r="P11" s="59"/>
      <c r="Q11" s="59"/>
      <c r="R11" s="59"/>
      <c r="S11" s="59"/>
      <c r="T11" s="59"/>
      <c r="U11" s="59"/>
      <c r="V11" s="59"/>
      <c r="W11" s="59"/>
      <c r="X11" s="59"/>
      <c r="Y11" s="59"/>
      <c r="Z11" s="59"/>
      <c r="AA11" s="59"/>
      <c r="AB11" s="59"/>
    </row>
    <row r="12" spans="1:72" s="65" customFormat="1" ht="18.600000000000001">
      <c r="N12" s="59"/>
      <c r="O12" s="59"/>
      <c r="P12" s="59"/>
      <c r="Q12" s="59"/>
      <c r="R12" s="59"/>
      <c r="S12" s="59"/>
      <c r="T12" s="59"/>
      <c r="U12" s="59"/>
      <c r="V12" s="59"/>
      <c r="W12" s="59"/>
      <c r="X12" s="59"/>
      <c r="Y12" s="59"/>
      <c r="Z12" s="59"/>
      <c r="AA12" s="59"/>
      <c r="AB12" s="59"/>
    </row>
    <row r="13" spans="1:72" s="65" customFormat="1" ht="18.600000000000001">
      <c r="N13" s="59"/>
      <c r="O13" s="59"/>
      <c r="P13" s="59"/>
      <c r="Q13" s="59"/>
      <c r="R13" s="59"/>
      <c r="S13" s="59"/>
      <c r="T13" s="59"/>
      <c r="U13" s="59"/>
      <c r="V13" s="59"/>
      <c r="W13" s="59"/>
      <c r="X13" s="59"/>
      <c r="Y13" s="59"/>
      <c r="Z13" s="59"/>
      <c r="AA13" s="59"/>
      <c r="AB13" s="59"/>
    </row>
    <row r="14" spans="1:72" s="65" customFormat="1" ht="18.600000000000001">
      <c r="N14" s="59"/>
      <c r="O14" s="59"/>
      <c r="P14" s="59"/>
      <c r="Q14" s="59"/>
      <c r="R14" s="59"/>
      <c r="S14" s="59"/>
      <c r="T14" s="59"/>
      <c r="U14" s="59"/>
      <c r="V14" s="59"/>
      <c r="W14" s="59"/>
      <c r="X14" s="59"/>
      <c r="Y14" s="59"/>
      <c r="Z14" s="59"/>
      <c r="AA14" s="59"/>
      <c r="AB14" s="59"/>
    </row>
    <row r="15" spans="1:72" s="65" customFormat="1" ht="18.600000000000001">
      <c r="N15" s="59"/>
      <c r="O15" s="59"/>
      <c r="P15" s="59"/>
      <c r="Q15" s="59"/>
      <c r="R15" s="59"/>
      <c r="S15" s="59"/>
      <c r="T15" s="59"/>
      <c r="U15" s="59"/>
      <c r="V15" s="59"/>
      <c r="W15" s="59"/>
      <c r="X15" s="59"/>
      <c r="Y15" s="59"/>
      <c r="Z15" s="59"/>
      <c r="AA15" s="59"/>
      <c r="AB15" s="59"/>
    </row>
    <row r="16" spans="1:72" s="65" customFormat="1" ht="18.600000000000001">
      <c r="N16" s="59"/>
      <c r="O16" s="59"/>
      <c r="P16" s="59"/>
      <c r="Q16" s="59"/>
      <c r="R16" s="59"/>
      <c r="S16" s="59"/>
      <c r="T16" s="59"/>
      <c r="U16" s="59"/>
      <c r="V16" s="59"/>
      <c r="W16" s="59"/>
      <c r="X16" s="59"/>
      <c r="Y16" s="59"/>
      <c r="Z16" s="59"/>
      <c r="AA16" s="59"/>
      <c r="AB16" s="59"/>
    </row>
    <row r="17" spans="14:28" s="65" customFormat="1" ht="18.600000000000001">
      <c r="N17" s="59"/>
      <c r="O17" s="59"/>
      <c r="P17" s="59"/>
      <c r="Q17" s="59"/>
      <c r="R17" s="59"/>
      <c r="S17" s="59"/>
      <c r="T17" s="59"/>
      <c r="U17" s="59"/>
      <c r="V17" s="59"/>
      <c r="W17" s="59"/>
      <c r="X17" s="59"/>
      <c r="Y17" s="59"/>
      <c r="Z17" s="59"/>
      <c r="AA17" s="59"/>
      <c r="AB17" s="59"/>
    </row>
    <row r="18" spans="14:28" s="65" customFormat="1" ht="18.600000000000001">
      <c r="N18" s="59"/>
      <c r="O18" s="59"/>
      <c r="P18" s="59"/>
      <c r="Q18" s="59"/>
      <c r="R18" s="59"/>
      <c r="S18" s="59"/>
      <c r="T18" s="59"/>
      <c r="U18" s="59"/>
      <c r="V18" s="59"/>
      <c r="W18" s="59"/>
      <c r="X18" s="59"/>
      <c r="Y18" s="59"/>
      <c r="Z18" s="59"/>
      <c r="AA18" s="59"/>
      <c r="AB18" s="59"/>
    </row>
    <row r="19" spans="14:28" s="65" customFormat="1" ht="18.600000000000001">
      <c r="N19" s="59"/>
      <c r="O19" s="59"/>
      <c r="P19" s="59"/>
      <c r="Q19" s="59"/>
      <c r="R19" s="59"/>
      <c r="S19" s="59"/>
      <c r="T19" s="59"/>
      <c r="U19" s="59"/>
      <c r="V19" s="59"/>
      <c r="W19" s="59"/>
      <c r="X19" s="59"/>
      <c r="Y19" s="59"/>
      <c r="Z19" s="59"/>
      <c r="AA19" s="59"/>
      <c r="AB19" s="59"/>
    </row>
  </sheetData>
  <sheetProtection algorithmName="SHA-512" hashValue="fyhOY3qfDHnkGJu1dcNxuPfZVpNFbzjunbBb8Elcj1aiHiIwR20ooEDx+2P7O8GN9iVd6zqUHPs3AZlV4QC83w==" saltValue="dg4MycRSEIPo0/dw/WuXEw==" spinCount="100000" sheet="1" objects="1" scenarios="1" selectLockedCells="1" selectUnlockedCells="1"/>
  <mergeCells count="47">
    <mergeCell ref="B1:Q1"/>
    <mergeCell ref="AR1:AW1"/>
    <mergeCell ref="B2:E2"/>
    <mergeCell ref="F2:I2"/>
    <mergeCell ref="J2:L2"/>
    <mergeCell ref="M2:O2"/>
    <mergeCell ref="P2:R2"/>
    <mergeCell ref="S2:U2"/>
    <mergeCell ref="V2:X2"/>
    <mergeCell ref="Y2:AA2"/>
    <mergeCell ref="AT2:AW2"/>
    <mergeCell ref="AE2:AG2"/>
    <mergeCell ref="AH2:AJ2"/>
    <mergeCell ref="AK2:AM2"/>
    <mergeCell ref="AN2:AP2"/>
    <mergeCell ref="AQ2:AS2"/>
    <mergeCell ref="AB2:AD2"/>
    <mergeCell ref="A3:A4"/>
    <mergeCell ref="B3:E7"/>
    <mergeCell ref="F3:I7"/>
    <mergeCell ref="J3:L4"/>
    <mergeCell ref="M3:O6"/>
    <mergeCell ref="J7:L7"/>
    <mergeCell ref="M7:O7"/>
    <mergeCell ref="P7:R7"/>
    <mergeCell ref="AN3:AP4"/>
    <mergeCell ref="AQ3:AS4"/>
    <mergeCell ref="P3:R4"/>
    <mergeCell ref="S3:U4"/>
    <mergeCell ref="V3:X4"/>
    <mergeCell ref="Y3:AA4"/>
    <mergeCell ref="BL3:BN4"/>
    <mergeCell ref="BO3:BT4"/>
    <mergeCell ref="P6:R6"/>
    <mergeCell ref="S6:U6"/>
    <mergeCell ref="V6:X6"/>
    <mergeCell ref="Y6:AA6"/>
    <mergeCell ref="AT3:AW4"/>
    <mergeCell ref="AY3:BA4"/>
    <mergeCell ref="BB3:BD4"/>
    <mergeCell ref="BE3:BG4"/>
    <mergeCell ref="BH3:BJ4"/>
    <mergeCell ref="BK3:BK4"/>
    <mergeCell ref="AB3:AD6"/>
    <mergeCell ref="AE3:AG4"/>
    <mergeCell ref="AH3:AJ4"/>
    <mergeCell ref="AK3:AM4"/>
  </mergeCells>
  <phoneticPr fontId="2"/>
  <pageMargins left="0.35" right="0.23622047244094491" top="0.51" bottom="0.17" header="0.31496062992125984" footer="0.17"/>
  <pageSetup paperSize="9" scale="33" orientation="landscape" horizontalDpi="4294967293"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①収支予算書(様式)</vt:lpstr>
      <vt:lpstr>②収支報告書</vt:lpstr>
      <vt:lpstr>③支出明細書</vt:lpstr>
      <vt:lpstr>④活動報告書</vt:lpstr>
      <vt:lpstr>支出明細集計_リスト</vt:lpstr>
      <vt:lpstr>①収支予算書（A4縦2頁印刷用）</vt:lpstr>
      <vt:lpstr>「会議・日当・旅費交通・食糧・雑費」の区分(科目)の適用</vt:lpstr>
      <vt:lpstr>(別紙1)2025対象経費基準【基盤強化推進費　事業運営費】</vt:lpstr>
      <vt:lpstr>'(別紙1)2025対象経費基準【基盤強化推進費　事業運営費】'!Print_Area</vt:lpstr>
      <vt:lpstr>'「会議・日当・旅費交通・食糧・雑費」の区分(科目)の適用'!Print_Area</vt:lpstr>
      <vt:lpstr>'①収支予算書（A4縦2頁印刷用）'!Print_Area</vt:lpstr>
      <vt:lpstr>'①収支予算書(様式)'!Print_Area</vt:lpstr>
      <vt:lpstr>②収支報告書!Print_Area</vt:lpstr>
      <vt:lpstr>③支出明細書!Print_Area</vt:lpstr>
      <vt:lpstr>④活動報告書!Print_Area</vt:lpstr>
      <vt:lpstr>勘定科目</vt:lpstr>
      <vt:lpstr>対象外経費</vt:lpstr>
      <vt:lpstr>対象経費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user32</dc:creator>
  <cp:lastModifiedBy>バスケットボール協会 北海道</cp:lastModifiedBy>
  <cp:lastPrinted>2025-01-10T08:31:09Z</cp:lastPrinted>
  <dcterms:created xsi:type="dcterms:W3CDTF">2017-03-22T11:28:31Z</dcterms:created>
  <dcterms:modified xsi:type="dcterms:W3CDTF">2025-12-07T11:22:48Z</dcterms:modified>
</cp:coreProperties>
</file>